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baglja\Documents\Website downloads - Migration\Five Year Housing Land Supply Position (2023)\"/>
    </mc:Choice>
  </mc:AlternateContent>
  <xr:revisionPtr revIDLastSave="0" documentId="8_{A105AB2A-AE97-4CD7-8A95-2FDE9FAB7EFB}" xr6:coauthVersionLast="47" xr6:coauthVersionMax="47" xr10:uidLastSave="{00000000-0000-0000-0000-000000000000}"/>
  <workbookProtection workbookAlgorithmName="SHA-512" workbookHashValue="+olStH9tOlOsoT4lXXFHxKZXCVMUuBUuRsuEFlO/Ufoz4USsm9VmHmWzTRUkhUSDEq0Xv03jVPIvI2wWHTvhxQ==" workbookSaltValue="wMGSlt4S4HN9W7kYmn5aQA==" workbookSpinCount="100000" lockStructure="1"/>
  <bookViews>
    <workbookView xWindow="-110" yWindow="-110" windowWidth="19420" windowHeight="10420" tabRatio="699" xr2:uid="{00000000-000D-0000-FFFF-FFFF00000000}"/>
  </bookViews>
  <sheets>
    <sheet name="Sites with FPP" sheetId="1" r:id="rId1"/>
    <sheet name="Sites with OPP" sheetId="2" r:id="rId2"/>
    <sheet name="Sites with PN" sheetId="3" r:id="rId3"/>
    <sheet name="SHLAA sites" sheetId="4" r:id="rId4"/>
    <sheet name="Strategic Allocations" sheetId="6" r:id="rId5"/>
    <sheet name="Summary Sheet" sheetId="7" r:id="rId6"/>
  </sheets>
  <definedNames>
    <definedName name="_xlnm._FilterDatabase" localSheetId="3" hidden="1">'SHLAA sites'!$A$1:$Q$18</definedName>
    <definedName name="_xlnm._FilterDatabase" localSheetId="0" hidden="1">'Sites with FPP'!$A$1:$Q$86</definedName>
    <definedName name="_xlnm._FilterDatabase" localSheetId="1" hidden="1">'Sites with OPP'!$A$1:$O$13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6" i="1" l="1"/>
  <c r="N86" i="1"/>
  <c r="Q85" i="1"/>
  <c r="Q86" i="1"/>
  <c r="M86" i="1"/>
  <c r="L86" i="1"/>
  <c r="K86" i="1"/>
  <c r="P85" i="1"/>
  <c r="P86" i="1"/>
  <c r="J86" i="1"/>
  <c r="I86" i="1"/>
  <c r="H86" i="1"/>
  <c r="G86" i="1"/>
  <c r="F86" i="1"/>
  <c r="E86" i="1"/>
  <c r="X14" i="6" l="1"/>
  <c r="Z14" i="6"/>
  <c r="Y14" i="6"/>
  <c r="K10" i="7"/>
  <c r="X16" i="6" l="1"/>
  <c r="X17" i="6"/>
  <c r="X8" i="6"/>
  <c r="X9" i="6"/>
  <c r="X10" i="6"/>
  <c r="X11" i="6"/>
  <c r="X12" i="6"/>
  <c r="X13" i="6"/>
  <c r="X15" i="6"/>
  <c r="X7" i="6"/>
  <c r="Z35" i="6"/>
  <c r="Z36" i="6"/>
  <c r="Z37" i="6"/>
  <c r="Z38" i="6"/>
  <c r="Y35" i="6"/>
  <c r="Y36" i="6"/>
  <c r="Y37" i="6"/>
  <c r="Y38" i="6"/>
  <c r="X45" i="6" l="1"/>
  <c r="X43" i="6"/>
  <c r="Q12" i="1"/>
  <c r="P12" i="1"/>
  <c r="N9" i="2" l="1"/>
  <c r="N10" i="2"/>
  <c r="N11" i="2"/>
  <c r="N12" i="2"/>
  <c r="O18" i="6" l="1"/>
  <c r="O51" i="6" s="1"/>
  <c r="Y7" i="6"/>
  <c r="P7" i="3" l="1"/>
  <c r="N8" i="3"/>
  <c r="M8" i="3"/>
  <c r="L8" i="3"/>
  <c r="K8" i="3"/>
  <c r="O7" i="3"/>
  <c r="J8" i="3"/>
  <c r="I8" i="3"/>
  <c r="H8" i="3"/>
  <c r="G8" i="3"/>
  <c r="F8" i="3"/>
  <c r="E8" i="3"/>
  <c r="M13" i="2"/>
  <c r="L13" i="2"/>
  <c r="K13" i="2"/>
  <c r="J13" i="2"/>
  <c r="I13" i="2"/>
  <c r="H13" i="2"/>
  <c r="G13" i="2"/>
  <c r="F13" i="2"/>
  <c r="E13" i="2"/>
  <c r="O8" i="2"/>
  <c r="Q84" i="1" l="1"/>
  <c r="P84" i="1"/>
  <c r="Q83" i="1"/>
  <c r="P83" i="1"/>
  <c r="Q82" i="1"/>
  <c r="P82" i="1"/>
  <c r="Q81" i="1"/>
  <c r="P81" i="1"/>
  <c r="Q80" i="1"/>
  <c r="P80" i="1"/>
  <c r="Q79" i="1"/>
  <c r="P79" i="1"/>
  <c r="Q78" i="1"/>
  <c r="P78" i="1"/>
  <c r="Q77" i="1"/>
  <c r="P77" i="1"/>
  <c r="Q76" i="1"/>
  <c r="P76" i="1"/>
  <c r="Q75" i="1"/>
  <c r="P75" i="1"/>
  <c r="Q74" i="1"/>
  <c r="P74" i="1"/>
  <c r="Q73" i="1"/>
  <c r="P73" i="1"/>
  <c r="Q72" i="1"/>
  <c r="P72" i="1"/>
  <c r="Q71" i="1"/>
  <c r="P71" i="1"/>
  <c r="Q70" i="1"/>
  <c r="P67" i="1"/>
  <c r="P68" i="1"/>
  <c r="P69" i="1"/>
  <c r="P70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P66" i="1"/>
  <c r="P65" i="1"/>
  <c r="P64" i="1" l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1" i="1"/>
  <c r="P10" i="1"/>
  <c r="P9" i="1"/>
  <c r="P8" i="1"/>
  <c r="P7" i="1"/>
  <c r="P6" i="1"/>
  <c r="P5" i="1"/>
  <c r="P4" i="1"/>
  <c r="P3" i="1"/>
  <c r="P2" i="1"/>
  <c r="Q3" i="4" l="1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2" i="4"/>
  <c r="J10" i="7"/>
  <c r="K11" i="7"/>
  <c r="J11" i="7"/>
  <c r="L11" i="7"/>
  <c r="Y15" i="6" l="1"/>
  <c r="Z15" i="6"/>
  <c r="Q39" i="6" l="1"/>
  <c r="R39" i="6"/>
  <c r="S39" i="6"/>
  <c r="T39" i="6"/>
  <c r="U39" i="6"/>
  <c r="V39" i="6"/>
  <c r="W39" i="6"/>
  <c r="P39" i="6"/>
  <c r="Y39" i="6" s="1"/>
  <c r="Z47" i="6"/>
  <c r="X39" i="6" l="1"/>
  <c r="B5" i="7"/>
  <c r="Z41" i="6" l="1"/>
  <c r="Z34" i="6"/>
  <c r="Z29" i="6"/>
  <c r="Z28" i="6"/>
  <c r="Z26" i="6"/>
  <c r="Z24" i="6"/>
  <c r="Z22" i="6"/>
  <c r="Z20" i="6"/>
  <c r="Y16" i="6"/>
  <c r="Z13" i="6"/>
  <c r="Y22" i="6"/>
  <c r="P17" i="4" l="1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2" i="4"/>
  <c r="P18" i="4" s="1"/>
  <c r="Y20" i="6"/>
  <c r="Y24" i="6"/>
  <c r="Y26" i="6"/>
  <c r="Y28" i="6"/>
  <c r="Y29" i="6"/>
  <c r="Y32" i="6"/>
  <c r="Y34" i="6"/>
  <c r="Y41" i="6"/>
  <c r="Y43" i="6"/>
  <c r="Y45" i="6"/>
  <c r="Y49" i="6"/>
  <c r="Y47" i="6"/>
  <c r="Y17" i="6"/>
  <c r="Y13" i="6"/>
  <c r="Y12" i="6"/>
  <c r="Y11" i="6"/>
  <c r="Y10" i="6"/>
  <c r="Y9" i="6"/>
  <c r="Y8" i="6"/>
  <c r="Y6" i="6"/>
  <c r="Y5" i="6"/>
  <c r="Z12" i="6"/>
  <c r="Z11" i="6"/>
  <c r="Z10" i="6"/>
  <c r="Z9" i="6"/>
  <c r="Z8" i="6"/>
  <c r="Z7" i="6"/>
  <c r="Z6" i="6"/>
  <c r="Z5" i="6"/>
  <c r="Z4" i="6"/>
  <c r="Z3" i="6"/>
  <c r="Z43" i="6"/>
  <c r="Z45" i="6"/>
  <c r="Z32" i="6"/>
  <c r="Z16" i="6" l="1"/>
  <c r="Z17" i="6"/>
  <c r="Q30" i="1" l="1"/>
  <c r="Q11" i="1"/>
  <c r="Q47" i="1" l="1"/>
  <c r="Y4" i="6" l="1"/>
  <c r="Y3" i="6"/>
  <c r="O3" i="3"/>
  <c r="O4" i="3"/>
  <c r="O5" i="3"/>
  <c r="O6" i="3"/>
  <c r="O2" i="3"/>
  <c r="O8" i="3" s="1"/>
  <c r="N3" i="2"/>
  <c r="N4" i="2"/>
  <c r="N5" i="2"/>
  <c r="N6" i="2"/>
  <c r="N7" i="2"/>
  <c r="N8" i="2"/>
  <c r="P6" i="3"/>
  <c r="O7" i="2"/>
  <c r="B6" i="7"/>
  <c r="O6" i="2"/>
  <c r="N18" i="6"/>
  <c r="N51" i="6" s="1"/>
  <c r="Q54" i="1"/>
  <c r="Q53" i="1"/>
  <c r="Q52" i="1"/>
  <c r="Q51" i="1"/>
  <c r="Q50" i="1"/>
  <c r="Q49" i="1"/>
  <c r="Q48" i="1"/>
  <c r="Q44" i="1"/>
  <c r="Q45" i="1"/>
  <c r="Q46" i="1"/>
  <c r="Q43" i="1"/>
  <c r="Q40" i="1"/>
  <c r="Q41" i="1"/>
  <c r="Q42" i="1"/>
  <c r="Q38" i="1"/>
  <c r="Q39" i="1"/>
  <c r="Q36" i="1"/>
  <c r="Q37" i="1"/>
  <c r="Q35" i="1"/>
  <c r="Y18" i="6" l="1"/>
  <c r="N13" i="2"/>
  <c r="Q34" i="1"/>
  <c r="O2" i="2" l="1"/>
  <c r="O3" i="2"/>
  <c r="O4" i="2"/>
  <c r="O13" i="2" l="1"/>
  <c r="P3" i="3"/>
  <c r="P4" i="3"/>
  <c r="P5" i="3"/>
  <c r="P2" i="3"/>
  <c r="P8" i="3" s="1"/>
  <c r="Q3" i="1" l="1"/>
  <c r="Q4" i="1"/>
  <c r="Q6" i="1"/>
  <c r="Q7" i="1"/>
  <c r="Q8" i="1"/>
  <c r="Q9" i="1"/>
  <c r="Q10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1" i="1"/>
  <c r="Q32" i="1"/>
  <c r="Q33" i="1"/>
  <c r="Q2" i="1"/>
  <c r="X20" i="6"/>
  <c r="Z49" i="6" l="1"/>
  <c r="W18" i="6" l="1"/>
  <c r="V18" i="6"/>
  <c r="U18" i="6"/>
  <c r="T18" i="6"/>
  <c r="S18" i="6"/>
  <c r="R18" i="6"/>
  <c r="Q18" i="6"/>
  <c r="P18" i="6"/>
  <c r="M18" i="6"/>
  <c r="L18" i="6"/>
  <c r="K18" i="6"/>
  <c r="J18" i="6"/>
  <c r="I18" i="6"/>
  <c r="H18" i="6"/>
  <c r="G18" i="6"/>
  <c r="M12" i="7" l="1"/>
  <c r="H30" i="6" l="1"/>
  <c r="H51" i="6" s="1"/>
  <c r="I30" i="6"/>
  <c r="I51" i="6" s="1"/>
  <c r="J30" i="6"/>
  <c r="J51" i="6" s="1"/>
  <c r="K30" i="6"/>
  <c r="K51" i="6" s="1"/>
  <c r="L30" i="6"/>
  <c r="L51" i="6" s="1"/>
  <c r="M30" i="6"/>
  <c r="M51" i="6" s="1"/>
  <c r="P30" i="6"/>
  <c r="P51" i="6" s="1"/>
  <c r="Q30" i="6"/>
  <c r="Q51" i="6" s="1"/>
  <c r="R30" i="6"/>
  <c r="R51" i="6" s="1"/>
  <c r="S30" i="6"/>
  <c r="S51" i="6" s="1"/>
  <c r="T30" i="6"/>
  <c r="T51" i="6" s="1"/>
  <c r="U30" i="6"/>
  <c r="U51" i="6" s="1"/>
  <c r="V30" i="6"/>
  <c r="V51" i="6" s="1"/>
  <c r="W30" i="6"/>
  <c r="W51" i="6" s="1"/>
  <c r="G30" i="6"/>
  <c r="G51" i="6" s="1"/>
  <c r="X29" i="6"/>
  <c r="Y30" i="6" l="1"/>
  <c r="Y51" i="6" s="1"/>
  <c r="Z30" i="6"/>
  <c r="Z18" i="6"/>
  <c r="Z51" i="6" s="1"/>
  <c r="B7" i="7"/>
  <c r="D7" i="7"/>
  <c r="E7" i="7"/>
  <c r="F7" i="7"/>
  <c r="G7" i="7"/>
  <c r="H7" i="7"/>
  <c r="I7" i="7"/>
  <c r="C6" i="7"/>
  <c r="D6" i="7"/>
  <c r="E6" i="7"/>
  <c r="F6" i="7"/>
  <c r="H6" i="7"/>
  <c r="I6" i="7"/>
  <c r="K7" i="7" l="1"/>
  <c r="J6" i="7"/>
  <c r="C5" i="7"/>
  <c r="D5" i="7"/>
  <c r="E5" i="7"/>
  <c r="F5" i="7"/>
  <c r="G5" i="7"/>
  <c r="H5" i="7"/>
  <c r="I5" i="7"/>
  <c r="K5" i="7" l="1"/>
  <c r="J5" i="7"/>
  <c r="L5" i="7"/>
  <c r="E18" i="4"/>
  <c r="L10" i="7" l="1"/>
  <c r="X24" i="6" l="1"/>
  <c r="G6" i="7" l="1"/>
  <c r="K6" i="7" s="1"/>
  <c r="L6" i="7" l="1"/>
  <c r="X47" i="6" l="1"/>
  <c r="AA18" i="6" l="1"/>
  <c r="AA51" i="6" s="1"/>
  <c r="N9" i="7" l="1"/>
  <c r="N12" i="7" s="1"/>
  <c r="C7" i="7" l="1"/>
  <c r="J7" i="7" l="1"/>
  <c r="L7" i="7" s="1"/>
  <c r="X22" i="6"/>
  <c r="X26" i="6"/>
  <c r="X28" i="6"/>
  <c r="X30" i="6" s="1"/>
  <c r="X32" i="6"/>
  <c r="X34" i="6"/>
  <c r="X41" i="6"/>
  <c r="X49" i="6"/>
  <c r="X4" i="6"/>
  <c r="X5" i="6"/>
  <c r="X6" i="6"/>
  <c r="X3" i="6"/>
  <c r="B9" i="7"/>
  <c r="C9" i="7"/>
  <c r="D9" i="7"/>
  <c r="E9" i="7"/>
  <c r="F9" i="7"/>
  <c r="G9" i="7"/>
  <c r="H9" i="7"/>
  <c r="I9" i="7"/>
  <c r="F18" i="4"/>
  <c r="B8" i="7" s="1"/>
  <c r="G18" i="4"/>
  <c r="C8" i="7" s="1"/>
  <c r="H18" i="4"/>
  <c r="D8" i="7" s="1"/>
  <c r="I18" i="4"/>
  <c r="E8" i="7" s="1"/>
  <c r="J18" i="4"/>
  <c r="F8" i="7" s="1"/>
  <c r="K18" i="4"/>
  <c r="G8" i="7" s="1"/>
  <c r="L18" i="4"/>
  <c r="H8" i="7" s="1"/>
  <c r="M18" i="4"/>
  <c r="I8" i="7" s="1"/>
  <c r="N18" i="4"/>
  <c r="J9" i="7" l="1"/>
  <c r="K9" i="7"/>
  <c r="K8" i="7"/>
  <c r="J8" i="7"/>
  <c r="C12" i="7"/>
  <c r="E12" i="7"/>
  <c r="D12" i="7"/>
  <c r="G12" i="7"/>
  <c r="B12" i="7"/>
  <c r="F12" i="7"/>
  <c r="X18" i="6"/>
  <c r="X51" i="6" s="1"/>
  <c r="I12" i="7"/>
  <c r="H12" i="7"/>
  <c r="Q18" i="4"/>
  <c r="K12" i="7" l="1"/>
  <c r="J12" i="7"/>
  <c r="L9" i="7"/>
  <c r="L8" i="7"/>
  <c r="L12" i="7" l="1"/>
  <c r="O12" i="7" s="1"/>
  <c r="P12" i="7" l="1"/>
</calcChain>
</file>

<file path=xl/sharedStrings.xml><?xml version="1.0" encoding="utf-8"?>
<sst xmlns="http://schemas.openxmlformats.org/spreadsheetml/2006/main" count="533" uniqueCount="308">
  <si>
    <t>SITE REF</t>
  </si>
  <si>
    <t>COUNCIL APPLICATION No.</t>
  </si>
  <si>
    <t>ADDRESS</t>
  </si>
  <si>
    <t>LOCALITY</t>
  </si>
  <si>
    <t>TOTAL CAPACITY</t>
  </si>
  <si>
    <t>REMAINING CAPCITY AVAILABLE WITHIN 5 YEARS</t>
  </si>
  <si>
    <t>REMAINING CAPACITY AVAILABLE BEYOND 5 YEARS</t>
  </si>
  <si>
    <t>Tower Road, Bedworth Water Tower</t>
  </si>
  <si>
    <t>Chapel Street, Bed</t>
  </si>
  <si>
    <t>Queens Rd, 265, Nun</t>
  </si>
  <si>
    <t>Land to rear of Joddrell St, Midland Road, Nuneaton, CV11 5EG</t>
  </si>
  <si>
    <t>Site 48a022 - Spinney Lane, Spinney Lane, Nuneaton,</t>
  </si>
  <si>
    <t>Bede and Poplar</t>
  </si>
  <si>
    <t>Camp Hill and Galley Common</t>
  </si>
  <si>
    <t>Bedworth North and West</t>
  </si>
  <si>
    <t>Arbury and Stockingford</t>
  </si>
  <si>
    <t>Abbey and Wem Brook</t>
  </si>
  <si>
    <t>Whitestone and Bulkington</t>
  </si>
  <si>
    <t>Weddington and St Nicolas</t>
  </si>
  <si>
    <t>TOTAL NET COMPLETIONS</t>
  </si>
  <si>
    <t>NUN015</t>
  </si>
  <si>
    <t>SHLAA</t>
  </si>
  <si>
    <t>NUN043</t>
  </si>
  <si>
    <t>NUN047</t>
  </si>
  <si>
    <t>NUN051</t>
  </si>
  <si>
    <t>NUN174</t>
  </si>
  <si>
    <t>NUN239</t>
  </si>
  <si>
    <t>NUN242</t>
  </si>
  <si>
    <t>NUN245</t>
  </si>
  <si>
    <t xml:space="preserve">SHLAA </t>
  </si>
  <si>
    <t>NUN263</t>
  </si>
  <si>
    <t>NUN305</t>
  </si>
  <si>
    <t>NUN318</t>
  </si>
  <si>
    <t>NUN323</t>
  </si>
  <si>
    <t>NUN352</t>
  </si>
  <si>
    <t>NUN356</t>
  </si>
  <si>
    <t>Donnithorne Avenue (adjacent canal)</t>
  </si>
  <si>
    <t>Stockingford Sports and Social Club, Arbury Road and Bungalow</t>
  </si>
  <si>
    <t>King Edward Road</t>
  </si>
  <si>
    <t>Rear of 68 King Edward Road</t>
  </si>
  <si>
    <t>Rear of Furnace Road/Beechwood Road (Charity Docks)</t>
  </si>
  <si>
    <t>Armson Road, Exhall</t>
  </si>
  <si>
    <t>Hawkesbury Pump House, Heritage Drive, Hawkesbury</t>
  </si>
  <si>
    <t>21 Church Road</t>
  </si>
  <si>
    <t>Land rear of Aldi. Park Road</t>
  </si>
  <si>
    <t>Bucks Hill, Nuneaton</t>
  </si>
  <si>
    <t>Land Rear of Burbages Lane</t>
  </si>
  <si>
    <t>Land rear of Marston House Farm, Nuneaton Road Bulkington</t>
  </si>
  <si>
    <t>Acacia Crescent, Bedworth</t>
  </si>
  <si>
    <t>Abbey and Wembrook</t>
  </si>
  <si>
    <t>Year 23/24</t>
  </si>
  <si>
    <t>Year 24/25</t>
  </si>
  <si>
    <t>Year 25/26</t>
  </si>
  <si>
    <t>Year 26/27</t>
  </si>
  <si>
    <t>Year 27/28</t>
  </si>
  <si>
    <t>Year 28/29</t>
  </si>
  <si>
    <t>Year 29/30</t>
  </si>
  <si>
    <t>Year 30/31</t>
  </si>
  <si>
    <t>The Long Shoot, between 48-130 Davidson Devlpts, Nun</t>
  </si>
  <si>
    <t>The Long Shoot,land rear of 28-44
 (Bellway Phase 1)</t>
  </si>
  <si>
    <t>Site 18C002: Land at Lower Farm, Weddington Road, Nuneaton (Milby Hall at the Farm)</t>
  </si>
  <si>
    <t>Site 18C002: Land at Lower Farm, Weddington Road, Nuneaton (Cotton Grange at The Farm)</t>
  </si>
  <si>
    <t>Site 31B007 Land off", The Long Shoot (Bellway Phase 2), Nuneaton</t>
  </si>
  <si>
    <t>"Site 29B002 - Land off", Weddington Road, Nuneaton, (South of Lower) (Barratt - St James' Gate)</t>
  </si>
  <si>
    <t>Dubh-Linn, 431 Higham Lane</t>
  </si>
  <si>
    <t>Remaining land at Top Farm</t>
  </si>
  <si>
    <t>Calendar Farm</t>
  </si>
  <si>
    <t>Sites with FPP/ OPP or with a  Resolution to Grant in HSG1</t>
  </si>
  <si>
    <t>HSG1 - Land North of Nuneaton TOTAL</t>
  </si>
  <si>
    <t>Complete</t>
  </si>
  <si>
    <t>Under construction</t>
  </si>
  <si>
    <t>HSG4 - Woodlands</t>
  </si>
  <si>
    <t>Camphill and Galley Common</t>
  </si>
  <si>
    <t>HSG2-  Arbury</t>
  </si>
  <si>
    <t>HSG3- Gipsy Lane</t>
  </si>
  <si>
    <t>HSG5- Hospital Lane</t>
  </si>
  <si>
    <t>HSG7 - Land East of Bulkington</t>
  </si>
  <si>
    <t>HSG9 - Land off Golf Drive</t>
  </si>
  <si>
    <t>EMP2  -  Phoenix Way/Wilsons Lane</t>
  </si>
  <si>
    <t xml:space="preserve">Whitestone and Bulkington </t>
  </si>
  <si>
    <t>Post 30/31</t>
  </si>
  <si>
    <t>"Site 103B009 - Land off", Astley Lane, Bedworth, (adj The Heath)</t>
  </si>
  <si>
    <t>HSG1</t>
  </si>
  <si>
    <t>HSG4</t>
  </si>
  <si>
    <t>HSG10</t>
  </si>
  <si>
    <t>HSG11</t>
  </si>
  <si>
    <t>HSG2</t>
  </si>
  <si>
    <t>HSG3</t>
  </si>
  <si>
    <t>HSG5</t>
  </si>
  <si>
    <t>HSG6</t>
  </si>
  <si>
    <t>HSG7</t>
  </si>
  <si>
    <t>HSG8</t>
  </si>
  <si>
    <t>HSG9</t>
  </si>
  <si>
    <t>EMP2</t>
  </si>
  <si>
    <t>Full Planning Permission Totals</t>
  </si>
  <si>
    <t>Outline Planning Permission Totals</t>
  </si>
  <si>
    <t>Prior Notification Totals</t>
  </si>
  <si>
    <t>Urban SHLAA Totals</t>
  </si>
  <si>
    <t>Dwellings Complete 2014/15</t>
  </si>
  <si>
    <t>Dwellings Complete 2015/16</t>
  </si>
  <si>
    <t>Dwellings Complete 2016/17</t>
  </si>
  <si>
    <t>Status</t>
  </si>
  <si>
    <t>Full Planning Permission</t>
  </si>
  <si>
    <t>Outline Planning Permission</t>
  </si>
  <si>
    <t>SHLAA sites</t>
  </si>
  <si>
    <t>TOTALS</t>
  </si>
  <si>
    <t>TOTAL CAPACITY FOR REST OF PLAN PERIOD</t>
  </si>
  <si>
    <t>Prior Notification</t>
  </si>
  <si>
    <t>Windfalls and Prior Approvals</t>
  </si>
  <si>
    <t>Remaining Capacity Available Beyond 5 Years</t>
  </si>
  <si>
    <t>39 Newtown Road, Bedworth</t>
  </si>
  <si>
    <t>111 Bedworth Road, Bulkington</t>
  </si>
  <si>
    <t>1346 (1)</t>
  </si>
  <si>
    <t>1346 (2)</t>
  </si>
  <si>
    <t>Site 31B004 - Land rear of 194-262, The Long Shoot, Nuneaton (Davidsons)</t>
  </si>
  <si>
    <t>Site 31B004 - Land rear of 194-262", The Long Shoot, Nuneaton (Davidsons)</t>
  </si>
  <si>
    <t>Dwellings Complete 2017/18</t>
  </si>
  <si>
    <t xml:space="preserve">1438
</t>
  </si>
  <si>
    <t>10% deduction allowance for non completions on small sites</t>
  </si>
  <si>
    <t>HSG12</t>
  </si>
  <si>
    <t>HSG12 - Former Hawkesbury Golf course</t>
  </si>
  <si>
    <t>Site 50A016, Queens Road (209-231 &amp; 66-72 Fife St)</t>
  </si>
  <si>
    <t xml:space="preserve">39 Willis Grove, Bedworth, </t>
  </si>
  <si>
    <t>Ex Coal Yard, Site 50a006 - York Street, York Street, Nuneaton,</t>
  </si>
  <si>
    <t>"Site 109a018 - Church Street Bulkington", Church Street, Bulkington</t>
  </si>
  <si>
    <t>Site 119a001 - Coventry Road,  Bulkington,</t>
  </si>
  <si>
    <t>"Site 52D067 - Land off" (Land adj Crematorium), Eastboro Way, Nuneaton, HSG10</t>
  </si>
  <si>
    <t>Projected cumulative housing supply for plan period</t>
  </si>
  <si>
    <t>Capacity post 30/31</t>
  </si>
  <si>
    <t>Under Construction</t>
  </si>
  <si>
    <t>Decision Pending</t>
  </si>
  <si>
    <t>New Inn, Rugby Road, Bulkington, Bedworth</t>
  </si>
  <si>
    <t>Dwellings Complete 2018/19</t>
  </si>
  <si>
    <t>1481
Previous ref 9/OL)</t>
  </si>
  <si>
    <t>Site 31A002 - Land off, Higham Lane, Nuneaton, (adj Nuneaton Fields Farm)  (Persimmon Homes EATON PLACE)</t>
  </si>
  <si>
    <t>Projected cumulative housing supply including post 30/31 supply</t>
  </si>
  <si>
    <t>Site 106a014 - King Street Bedworth, King Street, Bedworth,</t>
  </si>
  <si>
    <t>Site 103d014 , Land adjacent 41 Mavor Drive, Bedworth,</t>
  </si>
  <si>
    <t>Phase 3, "Site 37b008 - Edinburgh Road", Edinburgh Road, Nuneaton, CAMP HILL Final Phase</t>
  </si>
  <si>
    <t>Garages "Site 52C045 (r/o 154-166 Gadsby Street)", William Street</t>
  </si>
  <si>
    <t>"Site 31A003-rear Whitehouse Farm", Higham Lane, Nuneaton, REDROW HOMES  : (HERITAGE FIELDS)</t>
  </si>
  <si>
    <t xml:space="preserve">Plough Hill Golf Centre, "Site 36A002 - Plough Hill Golf Centre", Plough Hill Road, Nuneaton 
</t>
  </si>
  <si>
    <t>2 Royal Oak Lane, Ash Green</t>
  </si>
  <si>
    <t xml:space="preserve">Ritz Bingo, Abbey Street, Nuneaton, </t>
  </si>
  <si>
    <t>WARD</t>
  </si>
  <si>
    <t>Poplar</t>
  </si>
  <si>
    <t>Galley Common</t>
  </si>
  <si>
    <t>Wembrook</t>
  </si>
  <si>
    <t>Bulkington</t>
  </si>
  <si>
    <t>Arbury</t>
  </si>
  <si>
    <t>Abbey</t>
  </si>
  <si>
    <t>Attleborough</t>
  </si>
  <si>
    <t>Bede</t>
  </si>
  <si>
    <t>St Nicolas</t>
  </si>
  <si>
    <t>Heath</t>
  </si>
  <si>
    <t>Camp Hill</t>
  </si>
  <si>
    <t>Weddington</t>
  </si>
  <si>
    <t>Exhall</t>
  </si>
  <si>
    <t>Slough</t>
  </si>
  <si>
    <t>Barpool</t>
  </si>
  <si>
    <t>St Nicholas</t>
  </si>
  <si>
    <t>Whitestone</t>
  </si>
  <si>
    <t xml:space="preserve">Abbey </t>
  </si>
  <si>
    <t>Cricketers Arms, 60 Nuneaton Road, Bedworth</t>
  </si>
  <si>
    <t>43/OL</t>
  </si>
  <si>
    <t>257 Lutterworth Road, Nuneaton</t>
  </si>
  <si>
    <t>453 Nuneaton Road, Bulkington, Bedworth</t>
  </si>
  <si>
    <t>22PN</t>
  </si>
  <si>
    <t>23PN</t>
  </si>
  <si>
    <t>Orchard Croft, Long Street, Bulkington</t>
  </si>
  <si>
    <t>Land rear of 69 Coventry Road, "Site 120B004", Coventry Road, Bulkington</t>
  </si>
  <si>
    <t>Dwellings Complete 2019/20</t>
  </si>
  <si>
    <t>Housing Allocation</t>
  </si>
  <si>
    <t>HSG6 - School Lane TOTAL</t>
  </si>
  <si>
    <t>HSG6 - School Lane, Site 115d001 - School Lane, Exhall</t>
  </si>
  <si>
    <t>Strategic Allocation</t>
  </si>
  <si>
    <t>Application for part of the allocation</t>
  </si>
  <si>
    <t>Application Submitted</t>
  </si>
  <si>
    <t>Strategic Allocations</t>
  </si>
  <si>
    <t>Total of All Strategic Allocations</t>
  </si>
  <si>
    <t>TOTAL CAPACITY WITHIN PLAN PERIOD</t>
  </si>
  <si>
    <t>Cresswells Farm, The Long Shoot, Nuneaton, (JELSONS Ltd)</t>
  </si>
  <si>
    <t xml:space="preserve">Completed
(Actual) 
losses from 
current permissions
</t>
  </si>
  <si>
    <t>New Street, Bedworth</t>
  </si>
  <si>
    <t>Land rear of 28-44 The Long Shoot (Bellways Phase 3)</t>
  </si>
  <si>
    <t>Public conveniences, Chapel St, Bedworth</t>
  </si>
  <si>
    <t>Raveloe Gardens, Bedworth Rd, Bulkington- Taylor Wimpey</t>
  </si>
  <si>
    <t>Dwellings Complete 2020/21</t>
  </si>
  <si>
    <t>Outline Permission Granted
RM application approved</t>
  </si>
  <si>
    <t>Hill Farm, Plough Hill Rd, Nuneaton</t>
  </si>
  <si>
    <t>Ashwood Cottage, Smorrall Lane, Bedworth</t>
  </si>
  <si>
    <t>18 Harefield Road</t>
  </si>
  <si>
    <t>40/OL/ 1584</t>
  </si>
  <si>
    <t>Land rear of 1-5 Marriott Road, Bedworth</t>
  </si>
  <si>
    <t>120 Lutterworth Road, Nuneaton</t>
  </si>
  <si>
    <t>Heath End Rd Service Station, 227 Heath End Road</t>
  </si>
  <si>
    <t>1 Lime Grove, Nuneaton</t>
  </si>
  <si>
    <t>NUN317</t>
  </si>
  <si>
    <t>The Elizabeth Centre, Bedworth</t>
  </si>
  <si>
    <t>Former play area, Cheveral Road, Bedworth</t>
  </si>
  <si>
    <t>48/OL</t>
  </si>
  <si>
    <t>Land adj. 23 Aston Road, Nuneaton</t>
  </si>
  <si>
    <t>51/OL</t>
  </si>
  <si>
    <t>3 Black Bank, Exhall, Coventry</t>
  </si>
  <si>
    <t>52/OL</t>
  </si>
  <si>
    <t>North Warwickshire and South Leicestershire College, Hinckley Road, Nuneaton</t>
  </si>
  <si>
    <t>Poppys, Stafford Close, Bulkington</t>
  </si>
  <si>
    <t>24PN</t>
  </si>
  <si>
    <t>Swallow Meadows Farm, The Birches, Bulkington</t>
  </si>
  <si>
    <t>25PN</t>
  </si>
  <si>
    <t xml:space="preserve">Marston Lane, Bedworth </t>
  </si>
  <si>
    <t>Bedworth</t>
  </si>
  <si>
    <t>HSG6 - School Lane (remainder)</t>
  </si>
  <si>
    <t>Outline approved</t>
  </si>
  <si>
    <t>REMAINING CAPACITY AVAILABLE WITHIN 5 YEARS</t>
  </si>
  <si>
    <t>The Poppy's Mobile Home Park Mile Tree Lane coventry CV2 1NT</t>
  </si>
  <si>
    <t>285 Marston Lane, Nuneaton, Warwickshire CV11 4RH</t>
  </si>
  <si>
    <t>33 Lime Grove Nuneaton CV10 9BG</t>
  </si>
  <si>
    <t>Inglewood Smorrall Lane Bedworth</t>
  </si>
  <si>
    <t>Site 83d011 - Joseph Luckman Road Land</t>
  </si>
  <si>
    <t>The Bull Bull Street Nuneaton</t>
  </si>
  <si>
    <t xml:space="preserve">The Carousel Dark Lane  Bedworth </t>
  </si>
  <si>
    <t xml:space="preserve">Loads of Tread 86 Orchard Street Bedworth </t>
  </si>
  <si>
    <t>Site 109a018 - Church Street Bulkington Bedworth</t>
  </si>
  <si>
    <t xml:space="preserve">The Crystal Palace Gadsby Street Nuneaton </t>
  </si>
  <si>
    <t xml:space="preserve">Land off Site 60a005 Atholl Crescent Nuneaton </t>
  </si>
  <si>
    <t>"Site 117C019 - Land off", Stockley Road, Exhall,</t>
  </si>
  <si>
    <t>2 High Street Nuneaton</t>
  </si>
  <si>
    <t>Site 125d001 - land off Burbages Lane and Wheelwright Lane</t>
  </si>
  <si>
    <t>14 -16 Bull Street Nuneaton CV11 4JX</t>
  </si>
  <si>
    <t>S C T Electrics 75-91 Heath End Road Nuneaton CV10 7JG</t>
  </si>
  <si>
    <t>Cream 127 Abbey Street Nuneaton CV11 5BZ</t>
  </si>
  <si>
    <t>Site 49B005 - Byford Court Byford Street Nuneaton</t>
  </si>
  <si>
    <t>Dwellings Complete 2021/22</t>
  </si>
  <si>
    <t>54/OL</t>
  </si>
  <si>
    <t>Site 51A073 - Ex Co-op buildings and car park
Abbey Street Nuneaton Cv11 5BU</t>
  </si>
  <si>
    <t>55/OL</t>
  </si>
  <si>
    <t>48 Bedworth Road Bulkington Bedworth Cv12 9LS</t>
  </si>
  <si>
    <t>Nuneaton</t>
  </si>
  <si>
    <t>29PN</t>
  </si>
  <si>
    <t>21 Devon Close Nuneaton</t>
  </si>
  <si>
    <t>99 Woodlands Road Bedworth CV12 0AD</t>
  </si>
  <si>
    <t>Nuneaton &amp; Bedworth Borough Council, Council Depot, St Marys Road, Nuneaton</t>
  </si>
  <si>
    <t>Site - 37C008 land to the rear  Land to rear of 79-117 Vale View Nuneaton</t>
  </si>
  <si>
    <t>NUN075</t>
  </si>
  <si>
    <t>Rear of Park Road Flats Bedworth</t>
  </si>
  <si>
    <t>50 Shaftsbury Avenue Coventry CV7 8NE</t>
  </si>
  <si>
    <t>HSG68- West of Bulkington TOTAL</t>
  </si>
  <si>
    <t>Status 2021/22</t>
  </si>
  <si>
    <t>34615
36921
38174</t>
  </si>
  <si>
    <t xml:space="preserve">36870
37807
</t>
  </si>
  <si>
    <t>Gross completions between 2011 to 2022/23 current permissions</t>
  </si>
  <si>
    <t>Woodlands Farm Ansley Road Nuneaton Cv10 8LR</t>
  </si>
  <si>
    <t>Kingswood</t>
  </si>
  <si>
    <t>5A Harefield Road, Nuneaton</t>
  </si>
  <si>
    <t>187 Heath End Road Nuneaton</t>
  </si>
  <si>
    <t xml:space="preserve">Aberglynmarch Guest House 196-198 Church Road Nuneaton </t>
  </si>
  <si>
    <t>Rosewood Mile Tree Lane Coventry Cv2 1NT</t>
  </si>
  <si>
    <t>28c Heath Road, Bedworth, Warwickshire</t>
  </si>
  <si>
    <t>115 Queen Elizabeth Road, Nuneaton</t>
  </si>
  <si>
    <t>site 26C011 land to the rear of 170 and 168 Camphill Road Nuneaton adj 23 Hillside Drive</t>
  </si>
  <si>
    <t>Coventry Building Society 124 Abbey Street, Nuneaton, Warwickshire</t>
  </si>
  <si>
    <t>site 51A075 land to the rear of 113 and 114 Abbey Street, Nuneaton</t>
  </si>
  <si>
    <t>20 Tomkinson Road, Nuneaton, Warwickshire</t>
  </si>
  <si>
    <t>20 Windmill Road Exhall Coventry CV7 9GQ</t>
  </si>
  <si>
    <t>5 Portia Close, Nuneaton, Warwickshire</t>
  </si>
  <si>
    <t>Inglewood Smorrall Lane Bedworth CV7 8AT</t>
  </si>
  <si>
    <t>Lamb &amp; Flag Inn Church Road Nuneaton CV10 8LJ</t>
  </si>
  <si>
    <t>Site 37a004 - Tudor Road Land off (R/o 8-54 access between 12 &amp; 14 Tudor Rd)
Tudor Road Nuneaton</t>
  </si>
  <si>
    <t>Park Farm Plough Hill Road Nuneaton Cv10 9NY</t>
  </si>
  <si>
    <t xml:space="preserve">Site 32c001 - Adjacent 233 The Long Shoot Nuneaton </t>
  </si>
  <si>
    <t>Site 35D014 - Field opp Freesland Park Farm School Lane Nuneaton</t>
  </si>
  <si>
    <t>Queens Road Books 127 Queens Road, Nuneaton, CV11 5LD</t>
  </si>
  <si>
    <t>Land adj 9 "Site 61A003", Hare and Hounds Lane,</t>
  </si>
  <si>
    <t xml:space="preserve">Land Adjacent to 126 Bedworth Road  Site 108A004 Bedworth Road Bulkington </t>
  </si>
  <si>
    <t>Units Site 50D006 Marlborough Road Nuneaton</t>
  </si>
  <si>
    <t>Change of use of first and second floors from class E to one C3</t>
  </si>
  <si>
    <t xml:space="preserve">5A Harefield Road, Nuneaton, </t>
  </si>
  <si>
    <t>11 Abbey Green Nuneaton CV11 5DR</t>
  </si>
  <si>
    <t>57/Ol</t>
  </si>
  <si>
    <t>Plough Hill Farm Cottage Plough Hill Road Nuneaton CV10 9NZ</t>
  </si>
  <si>
    <t>Galley common</t>
  </si>
  <si>
    <t>59/OL</t>
  </si>
  <si>
    <t>Discovery Academy Beaumont Road Nuneaton CV11 5HJ</t>
  </si>
  <si>
    <t>61/OL</t>
  </si>
  <si>
    <t>224 The Long Shoot, Nuneaton, Warwickshire</t>
  </si>
  <si>
    <t>62/Ol</t>
  </si>
  <si>
    <t>416 Nuneaton Road, Bulkington, Bedworth,CV12 9SB</t>
  </si>
  <si>
    <t>63/Ol</t>
  </si>
  <si>
    <t>Site 83d003 - Nuneaton Road Bedworth Land Adjacent Joseph Luckman Road Nuneaton Road Bedworth</t>
  </si>
  <si>
    <t>Completions between 2011 to /2023 current permissions</t>
  </si>
  <si>
    <t>30PN</t>
  </si>
  <si>
    <t xml:space="preserve">Coventry Building Society 124 Abbey Street Nunetaon Cv11 5BZ </t>
  </si>
  <si>
    <t>Dwellings
complete
2022/23</t>
  </si>
  <si>
    <t xml:space="preserve">Outline application Granted
</t>
  </si>
  <si>
    <t xml:space="preserve">Outline application granted </t>
  </si>
  <si>
    <t>"Site 51a036 - Burgage Walk", Burgage Walk, Nuneaton,</t>
  </si>
  <si>
    <t>Redrow</t>
  </si>
  <si>
    <t>Vistry Homes</t>
  </si>
  <si>
    <t>Application submitted</t>
  </si>
  <si>
    <t>Elford Homes</t>
  </si>
  <si>
    <t xml:space="preserve">Rosconn </t>
  </si>
  <si>
    <t>Completions between 11/12  to 22/23</t>
  </si>
  <si>
    <t>HSG11 - Land adjacent Judkins Quarry, Tuttle Hill</t>
  </si>
  <si>
    <t>Nuneaton Fields Farm</t>
  </si>
  <si>
    <t>Full application</t>
  </si>
  <si>
    <t>46a010</t>
  </si>
  <si>
    <t>Rear of 89-169 Tunnel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</si>
</sst>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20" xfId="0" applyFont="1" applyBorder="1"/>
    <xf numFmtId="0" fontId="1" fillId="0" borderId="20" xfId="0" applyFont="1" applyBorder="1" applyAlignment="1">
      <alignment wrapText="1"/>
    </xf>
    <xf numFmtId="0" fontId="6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2" borderId="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8" xfId="0" applyFont="1" applyFill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wrapText="1"/>
    </xf>
    <xf numFmtId="0" fontId="3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6" fillId="0" borderId="18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3" fillId="0" borderId="9" xfId="0" applyFont="1" applyBorder="1" applyAlignment="1">
      <alignment wrapText="1"/>
    </xf>
    <xf numFmtId="0" fontId="1" fillId="0" borderId="1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7" fillId="0" borderId="8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6" fillId="0" borderId="15" xfId="0" applyFont="1" applyBorder="1"/>
    <xf numFmtId="0" fontId="6" fillId="0" borderId="16" xfId="0" applyFont="1" applyBorder="1"/>
    <xf numFmtId="0" fontId="2" fillId="0" borderId="0" xfId="0" applyFont="1"/>
    <xf numFmtId="0" fontId="3" fillId="0" borderId="9" xfId="0" applyFont="1" applyBorder="1" applyAlignment="1">
      <alignment horizontal="center" wrapText="1"/>
    </xf>
    <xf numFmtId="0" fontId="6" fillId="0" borderId="16" xfId="0" applyFont="1" applyBorder="1" applyAlignment="1">
      <alignment vertical="top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4" xfId="0" applyFont="1" applyBorder="1" applyAlignment="1" applyProtection="1">
      <alignment horizontal="left" wrapText="1"/>
      <protection locked="0"/>
    </xf>
    <xf numFmtId="0" fontId="1" fillId="0" borderId="11" xfId="0" applyFont="1" applyBorder="1"/>
    <xf numFmtId="0" fontId="1" fillId="0" borderId="11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6" fillId="0" borderId="22" xfId="0" applyFont="1" applyBorder="1"/>
    <xf numFmtId="0" fontId="3" fillId="2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6" fillId="0" borderId="5" xfId="0" applyFont="1" applyBorder="1"/>
    <xf numFmtId="0" fontId="6" fillId="0" borderId="6" xfId="0" applyFont="1" applyBorder="1"/>
    <xf numFmtId="0" fontId="6" fillId="0" borderId="22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wrapText="1"/>
    </xf>
    <xf numFmtId="0" fontId="1" fillId="0" borderId="1" xfId="0" applyFont="1" applyBorder="1"/>
    <xf numFmtId="0" fontId="1" fillId="2" borderId="3" xfId="0" applyFont="1" applyFill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14" fontId="1" fillId="0" borderId="0" xfId="0" applyNumberFormat="1" applyFont="1" applyAlignment="1">
      <alignment horizontal="left"/>
    </xf>
    <xf numFmtId="0" fontId="6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6" fillId="0" borderId="25" xfId="0" applyFont="1" applyBorder="1"/>
    <xf numFmtId="0" fontId="6" fillId="0" borderId="30" xfId="0" applyFont="1" applyBorder="1"/>
    <xf numFmtId="0" fontId="6" fillId="0" borderId="31" xfId="0" applyFont="1" applyBorder="1"/>
    <xf numFmtId="0" fontId="6" fillId="0" borderId="32" xfId="0" applyFont="1" applyBorder="1"/>
    <xf numFmtId="0" fontId="6" fillId="0" borderId="24" xfId="0" applyFont="1" applyBorder="1"/>
    <xf numFmtId="14" fontId="2" fillId="0" borderId="6" xfId="0" applyNumberFormat="1" applyFont="1" applyBorder="1" applyAlignment="1">
      <alignment horizontal="left" vertical="top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/>
    <xf numFmtId="14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6" fillId="0" borderId="28" xfId="0" applyFont="1" applyBorder="1"/>
    <xf numFmtId="0" fontId="1" fillId="0" borderId="5" xfId="0" applyFont="1" applyBorder="1"/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2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5" xfId="0" applyFont="1" applyBorder="1"/>
    <xf numFmtId="0" fontId="2" fillId="0" borderId="16" xfId="0" applyFont="1" applyBorder="1" applyAlignment="1">
      <alignment wrapText="1"/>
    </xf>
    <xf numFmtId="0" fontId="1" fillId="0" borderId="16" xfId="0" applyFont="1" applyBorder="1" applyAlignment="1">
      <alignment horizontal="center" vertical="center"/>
    </xf>
    <xf numFmtId="0" fontId="1" fillId="0" borderId="6" xfId="0" applyFont="1" applyBorder="1"/>
    <xf numFmtId="0" fontId="7" fillId="0" borderId="6" xfId="0" applyFont="1" applyBorder="1" applyAlignment="1">
      <alignment horizontal="right"/>
    </xf>
    <xf numFmtId="0" fontId="1" fillId="0" borderId="20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6" fillId="0" borderId="18" xfId="0" applyFont="1" applyBorder="1"/>
    <xf numFmtId="0" fontId="6" fillId="0" borderId="19" xfId="0" applyFont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/>
    </xf>
    <xf numFmtId="0" fontId="3" fillId="4" borderId="8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1" fillId="0" borderId="33" xfId="0" applyFont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34" xfId="0" applyFont="1" applyBorder="1"/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1" fillId="2" borderId="3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top"/>
    </xf>
    <xf numFmtId="0" fontId="6" fillId="4" borderId="16" xfId="0" applyFont="1" applyFill="1" applyBorder="1" applyAlignment="1">
      <alignment horizontal="center"/>
    </xf>
    <xf numFmtId="0" fontId="6" fillId="2" borderId="25" xfId="0" applyFont="1" applyFill="1" applyBorder="1"/>
    <xf numFmtId="0" fontId="6" fillId="4" borderId="31" xfId="0" applyFont="1" applyFill="1" applyBorder="1"/>
    <xf numFmtId="0" fontId="1" fillId="4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34" xfId="0" applyFont="1" applyBorder="1" applyAlignment="1">
      <alignment vertical="top"/>
    </xf>
    <xf numFmtId="0" fontId="1" fillId="0" borderId="35" xfId="0" applyFont="1" applyBorder="1" applyAlignment="1">
      <alignment horizontal="center" vertical="top"/>
    </xf>
    <xf numFmtId="0" fontId="2" fillId="0" borderId="35" xfId="0" applyFont="1" applyBorder="1" applyAlignment="1">
      <alignment vertical="top" wrapText="1"/>
    </xf>
    <xf numFmtId="0" fontId="2" fillId="0" borderId="34" xfId="0" applyFont="1" applyBorder="1" applyAlignment="1">
      <alignment vertical="top"/>
    </xf>
    <xf numFmtId="0" fontId="1" fillId="0" borderId="34" xfId="0" applyFont="1" applyBorder="1" applyAlignment="1">
      <alignment horizontal="center" vertical="center"/>
    </xf>
    <xf numFmtId="14" fontId="6" fillId="0" borderId="0" xfId="0" applyNumberFormat="1" applyFont="1"/>
    <xf numFmtId="0" fontId="1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/>
    </xf>
    <xf numFmtId="0" fontId="1" fillId="0" borderId="3" xfId="0" applyFont="1" applyBorder="1" applyAlignment="1">
      <alignment horizontal="center" vertical="top"/>
    </xf>
    <xf numFmtId="0" fontId="6" fillId="3" borderId="8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37" xfId="0" applyFont="1" applyBorder="1"/>
    <xf numFmtId="0" fontId="6" fillId="0" borderId="36" xfId="0" applyFont="1" applyBorder="1"/>
    <xf numFmtId="0" fontId="3" fillId="0" borderId="21" xfId="0" applyFont="1" applyBorder="1" applyAlignment="1">
      <alignment wrapText="1"/>
    </xf>
    <xf numFmtId="0" fontId="7" fillId="0" borderId="20" xfId="0" applyFont="1" applyBorder="1"/>
    <xf numFmtId="0" fontId="6" fillId="0" borderId="36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5" xfId="0" applyFont="1" applyBorder="1" applyAlignment="1">
      <alignment horizontal="center" vertical="center" textRotation="90"/>
    </xf>
    <xf numFmtId="14" fontId="2" fillId="0" borderId="16" xfId="0" applyNumberFormat="1" applyFont="1" applyBorder="1" applyAlignment="1">
      <alignment horizontal="left" vertical="top" wrapText="1"/>
    </xf>
    <xf numFmtId="0" fontId="1" fillId="3" borderId="1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wrapText="1"/>
    </xf>
    <xf numFmtId="0" fontId="1" fillId="0" borderId="10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6" fillId="0" borderId="2" xfId="0" applyFont="1" applyBorder="1" applyAlignment="1">
      <alignment horizontal="right"/>
    </xf>
    <xf numFmtId="0" fontId="6" fillId="0" borderId="40" xfId="0" applyFont="1" applyBorder="1" applyAlignment="1">
      <alignment horizontal="right"/>
    </xf>
    <xf numFmtId="0" fontId="6" fillId="0" borderId="16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1" fillId="0" borderId="29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6" fillId="0" borderId="38" xfId="0" applyFont="1" applyBorder="1" applyAlignment="1">
      <alignment horizontal="center" vertical="center" textRotation="90"/>
    </xf>
    <xf numFmtId="0" fontId="6" fillId="0" borderId="36" xfId="0" applyFont="1" applyBorder="1" applyAlignment="1">
      <alignment horizontal="center" vertical="center" textRotation="90"/>
    </xf>
    <xf numFmtId="0" fontId="6" fillId="0" borderId="32" xfId="0" applyFont="1" applyBorder="1" applyAlignment="1">
      <alignment horizontal="center" vertical="center" textRotation="90"/>
    </xf>
    <xf numFmtId="0" fontId="1" fillId="0" borderId="39" xfId="0" applyFont="1" applyBorder="1" applyAlignment="1">
      <alignment horizontal="center" vertical="center" textRotation="90"/>
    </xf>
    <xf numFmtId="0" fontId="1" fillId="0" borderId="36" xfId="0" applyFont="1" applyBorder="1" applyAlignment="1">
      <alignment horizontal="center" vertical="center" textRotation="90"/>
    </xf>
    <xf numFmtId="0" fontId="6" fillId="2" borderId="2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99FF"/>
      <color rgb="FFFF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0"/>
  <sheetViews>
    <sheetView tabSelected="1" zoomScaleNormal="100" workbookViewId="0">
      <pane xSplit="3" ySplit="1" topLeftCell="D76" activePane="bottomRight" state="frozen"/>
      <selection pane="topRight" activeCell="E1" sqref="E1"/>
      <selection pane="bottomLeft" activeCell="A2" sqref="A2"/>
      <selection pane="bottomRight" activeCell="R86" sqref="R86"/>
    </sheetView>
  </sheetViews>
  <sheetFormatPr defaultColWidth="9.1796875" defaultRowHeight="14.5" x14ac:dyDescent="0.35"/>
  <cols>
    <col min="1" max="2" width="9.1796875" style="7"/>
    <col min="3" max="3" width="36.7265625" style="3" customWidth="1"/>
    <col min="4" max="4" width="17" style="3" customWidth="1"/>
    <col min="5" max="6" width="9.1796875" style="7"/>
    <col min="7" max="14" width="5.26953125" style="7" customWidth="1"/>
    <col min="15" max="15" width="9.1796875" style="7"/>
    <col min="16" max="16384" width="9.1796875" style="3"/>
  </cols>
  <sheetData>
    <row r="1" spans="1:19" s="21" customFormat="1" ht="73.5" x14ac:dyDescent="0.25">
      <c r="A1" s="17" t="s">
        <v>0</v>
      </c>
      <c r="B1" s="15" t="s">
        <v>1</v>
      </c>
      <c r="C1" s="18" t="s">
        <v>2</v>
      </c>
      <c r="D1" s="18" t="s">
        <v>144</v>
      </c>
      <c r="E1" s="15" t="s">
        <v>4</v>
      </c>
      <c r="F1" s="15" t="s">
        <v>251</v>
      </c>
      <c r="G1" s="126" t="s">
        <v>50</v>
      </c>
      <c r="H1" s="126" t="s">
        <v>51</v>
      </c>
      <c r="I1" s="126" t="s">
        <v>52</v>
      </c>
      <c r="J1" s="126" t="s">
        <v>53</v>
      </c>
      <c r="K1" s="10" t="s">
        <v>54</v>
      </c>
      <c r="L1" s="15" t="s">
        <v>55</v>
      </c>
      <c r="M1" s="15" t="s">
        <v>56</v>
      </c>
      <c r="N1" s="15" t="s">
        <v>57</v>
      </c>
      <c r="O1" s="19" t="s">
        <v>182</v>
      </c>
      <c r="P1" s="14" t="s">
        <v>5</v>
      </c>
      <c r="Q1" s="31" t="s">
        <v>6</v>
      </c>
    </row>
    <row r="2" spans="1:19" x14ac:dyDescent="0.35">
      <c r="A2" s="181">
        <v>215</v>
      </c>
      <c r="B2" s="1">
        <v>11514</v>
      </c>
      <c r="C2" s="22" t="s">
        <v>7</v>
      </c>
      <c r="D2" s="22" t="s">
        <v>145</v>
      </c>
      <c r="E2" s="2">
        <v>6</v>
      </c>
      <c r="F2" s="2">
        <v>0</v>
      </c>
      <c r="G2" s="127">
        <v>0</v>
      </c>
      <c r="H2" s="127">
        <v>6</v>
      </c>
      <c r="I2" s="127">
        <v>0</v>
      </c>
      <c r="J2" s="127">
        <v>0</v>
      </c>
      <c r="K2" s="11">
        <v>0</v>
      </c>
      <c r="L2" s="2">
        <v>0</v>
      </c>
      <c r="M2" s="2">
        <v>0</v>
      </c>
      <c r="N2" s="2">
        <v>0</v>
      </c>
      <c r="O2" s="2">
        <v>0</v>
      </c>
      <c r="P2" s="149">
        <f t="shared" ref="P2:P32" si="0">SUM(G2:K2)</f>
        <v>6</v>
      </c>
      <c r="Q2" s="2">
        <f>SUM(K2:N2)</f>
        <v>0</v>
      </c>
    </row>
    <row r="3" spans="1:19" x14ac:dyDescent="0.35">
      <c r="A3" s="181">
        <v>812</v>
      </c>
      <c r="B3" s="1">
        <v>12181</v>
      </c>
      <c r="C3" s="22" t="s">
        <v>8</v>
      </c>
      <c r="D3" s="22" t="s">
        <v>152</v>
      </c>
      <c r="E3" s="2">
        <v>19</v>
      </c>
      <c r="F3" s="2">
        <v>10</v>
      </c>
      <c r="G3" s="127">
        <v>9</v>
      </c>
      <c r="H3" s="127">
        <v>0</v>
      </c>
      <c r="I3" s="127">
        <v>0</v>
      </c>
      <c r="J3" s="127">
        <v>0</v>
      </c>
      <c r="K3" s="11">
        <v>0</v>
      </c>
      <c r="L3" s="2">
        <v>0</v>
      </c>
      <c r="M3" s="2">
        <v>0</v>
      </c>
      <c r="N3" s="2">
        <v>0</v>
      </c>
      <c r="O3" s="2">
        <v>0</v>
      </c>
      <c r="P3" s="149">
        <f t="shared" si="0"/>
        <v>9</v>
      </c>
      <c r="Q3" s="2">
        <f>SUM(K3:N3)</f>
        <v>0</v>
      </c>
    </row>
    <row r="4" spans="1:19" x14ac:dyDescent="0.35">
      <c r="A4" s="181">
        <v>1087</v>
      </c>
      <c r="B4" s="1">
        <v>10197</v>
      </c>
      <c r="C4" s="22" t="s">
        <v>9</v>
      </c>
      <c r="D4" s="22"/>
      <c r="E4" s="2">
        <v>14</v>
      </c>
      <c r="F4" s="2">
        <v>0</v>
      </c>
      <c r="G4" s="127">
        <v>0</v>
      </c>
      <c r="H4" s="127">
        <v>14</v>
      </c>
      <c r="I4" s="127">
        <v>0</v>
      </c>
      <c r="J4" s="127">
        <v>0</v>
      </c>
      <c r="K4" s="11">
        <v>0</v>
      </c>
      <c r="L4" s="2">
        <v>0</v>
      </c>
      <c r="M4" s="2">
        <v>0</v>
      </c>
      <c r="N4" s="2">
        <v>0</v>
      </c>
      <c r="O4" s="2">
        <v>0</v>
      </c>
      <c r="P4" s="149">
        <f t="shared" si="0"/>
        <v>14</v>
      </c>
      <c r="Q4" s="2">
        <f>SUM(K4:N4)</f>
        <v>0</v>
      </c>
    </row>
    <row r="5" spans="1:19" ht="26.5" x14ac:dyDescent="0.35">
      <c r="A5" s="181">
        <v>1334</v>
      </c>
      <c r="B5" s="1">
        <v>33374</v>
      </c>
      <c r="C5" s="22" t="s">
        <v>10</v>
      </c>
      <c r="D5" s="22"/>
      <c r="E5" s="2">
        <v>84</v>
      </c>
      <c r="F5" s="2">
        <v>0</v>
      </c>
      <c r="G5" s="127">
        <v>0</v>
      </c>
      <c r="H5" s="127">
        <v>25</v>
      </c>
      <c r="I5" s="127">
        <v>50</v>
      </c>
      <c r="J5" s="127">
        <v>9</v>
      </c>
      <c r="K5" s="11">
        <v>0</v>
      </c>
      <c r="L5" s="2">
        <v>0</v>
      </c>
      <c r="M5" s="2">
        <v>0</v>
      </c>
      <c r="N5" s="2">
        <v>0</v>
      </c>
      <c r="O5" s="2">
        <v>0</v>
      </c>
      <c r="P5" s="149">
        <f t="shared" si="0"/>
        <v>84</v>
      </c>
      <c r="Q5" s="2">
        <v>0</v>
      </c>
    </row>
    <row r="6" spans="1:19" s="25" customFormat="1" ht="26.5" x14ac:dyDescent="0.35">
      <c r="A6" s="181">
        <v>1414</v>
      </c>
      <c r="B6" s="1">
        <v>34287</v>
      </c>
      <c r="C6" s="22" t="s">
        <v>11</v>
      </c>
      <c r="D6" s="22" t="s">
        <v>146</v>
      </c>
      <c r="E6" s="2">
        <v>1</v>
      </c>
      <c r="F6" s="2">
        <v>0</v>
      </c>
      <c r="G6" s="127">
        <v>1</v>
      </c>
      <c r="H6" s="127">
        <v>0</v>
      </c>
      <c r="I6" s="127">
        <v>0</v>
      </c>
      <c r="J6" s="127">
        <v>0</v>
      </c>
      <c r="K6" s="11">
        <v>0</v>
      </c>
      <c r="L6" s="2">
        <v>0</v>
      </c>
      <c r="M6" s="2">
        <v>0</v>
      </c>
      <c r="N6" s="2">
        <v>0</v>
      </c>
      <c r="O6" s="2">
        <v>0</v>
      </c>
      <c r="P6" s="149">
        <f t="shared" si="0"/>
        <v>1</v>
      </c>
      <c r="Q6" s="2">
        <f t="shared" ref="Q6:Q36" si="1">SUM(K6:N6)</f>
        <v>0</v>
      </c>
      <c r="S6" s="3"/>
    </row>
    <row r="7" spans="1:19" x14ac:dyDescent="0.35">
      <c r="A7" s="181">
        <v>1468</v>
      </c>
      <c r="B7" s="1">
        <v>35192</v>
      </c>
      <c r="C7" s="22" t="s">
        <v>110</v>
      </c>
      <c r="D7" s="23" t="s">
        <v>158</v>
      </c>
      <c r="E7" s="2">
        <v>1</v>
      </c>
      <c r="F7" s="2">
        <v>0</v>
      </c>
      <c r="G7" s="127">
        <v>1</v>
      </c>
      <c r="H7" s="127">
        <v>0</v>
      </c>
      <c r="I7" s="127">
        <v>0</v>
      </c>
      <c r="J7" s="127">
        <v>0</v>
      </c>
      <c r="K7" s="11">
        <v>0</v>
      </c>
      <c r="L7" s="2">
        <v>0</v>
      </c>
      <c r="M7" s="2">
        <v>0</v>
      </c>
      <c r="N7" s="2">
        <v>0</v>
      </c>
      <c r="O7" s="2">
        <v>0</v>
      </c>
      <c r="P7" s="149">
        <f t="shared" si="0"/>
        <v>1</v>
      </c>
      <c r="Q7" s="2">
        <f t="shared" si="1"/>
        <v>0</v>
      </c>
    </row>
    <row r="8" spans="1:19" ht="26.5" x14ac:dyDescent="0.35">
      <c r="A8" s="181">
        <v>1484</v>
      </c>
      <c r="B8" s="1">
        <v>34542</v>
      </c>
      <c r="C8" s="22" t="s">
        <v>121</v>
      </c>
      <c r="D8" s="23" t="s">
        <v>150</v>
      </c>
      <c r="E8" s="2">
        <v>32</v>
      </c>
      <c r="F8" s="2">
        <v>14</v>
      </c>
      <c r="G8" s="127">
        <v>18</v>
      </c>
      <c r="H8" s="127">
        <v>0</v>
      </c>
      <c r="I8" s="127">
        <v>0</v>
      </c>
      <c r="J8" s="127">
        <v>0</v>
      </c>
      <c r="K8" s="11">
        <v>0</v>
      </c>
      <c r="L8" s="2">
        <v>0</v>
      </c>
      <c r="M8" s="2">
        <v>0</v>
      </c>
      <c r="N8" s="2">
        <v>0</v>
      </c>
      <c r="O8" s="2">
        <v>0</v>
      </c>
      <c r="P8" s="149">
        <f t="shared" si="0"/>
        <v>18</v>
      </c>
      <c r="Q8" s="2">
        <f t="shared" si="1"/>
        <v>0</v>
      </c>
    </row>
    <row r="9" spans="1:19" x14ac:dyDescent="0.35">
      <c r="A9" s="181">
        <v>1487</v>
      </c>
      <c r="B9" s="1">
        <v>35478</v>
      </c>
      <c r="C9" s="22" t="s">
        <v>122</v>
      </c>
      <c r="D9" s="23" t="s">
        <v>152</v>
      </c>
      <c r="E9" s="2">
        <v>2</v>
      </c>
      <c r="F9" s="2">
        <v>0</v>
      </c>
      <c r="G9" s="127">
        <v>2</v>
      </c>
      <c r="H9" s="127">
        <v>0</v>
      </c>
      <c r="I9" s="127">
        <v>0</v>
      </c>
      <c r="J9" s="127">
        <v>0</v>
      </c>
      <c r="K9" s="11">
        <v>0</v>
      </c>
      <c r="L9" s="2">
        <v>0</v>
      </c>
      <c r="M9" s="2">
        <v>0</v>
      </c>
      <c r="N9" s="2">
        <v>0</v>
      </c>
      <c r="O9" s="2">
        <v>0</v>
      </c>
      <c r="P9" s="149">
        <f t="shared" si="0"/>
        <v>2</v>
      </c>
      <c r="Q9" s="2">
        <f t="shared" si="1"/>
        <v>0</v>
      </c>
    </row>
    <row r="10" spans="1:19" ht="26.5" x14ac:dyDescent="0.35">
      <c r="A10" s="181">
        <v>1490</v>
      </c>
      <c r="B10" s="1">
        <v>35604</v>
      </c>
      <c r="C10" s="22" t="s">
        <v>123</v>
      </c>
      <c r="D10" s="23" t="s">
        <v>162</v>
      </c>
      <c r="E10" s="2">
        <v>3</v>
      </c>
      <c r="F10" s="2">
        <v>0</v>
      </c>
      <c r="G10" s="127">
        <v>3</v>
      </c>
      <c r="H10" s="127">
        <v>0</v>
      </c>
      <c r="I10" s="127">
        <v>0</v>
      </c>
      <c r="J10" s="127">
        <v>0</v>
      </c>
      <c r="K10" s="11">
        <v>0</v>
      </c>
      <c r="L10" s="2">
        <v>0</v>
      </c>
      <c r="M10" s="2">
        <v>0</v>
      </c>
      <c r="N10" s="2">
        <v>0</v>
      </c>
      <c r="O10" s="2">
        <v>0</v>
      </c>
      <c r="P10" s="149">
        <f t="shared" si="0"/>
        <v>3</v>
      </c>
      <c r="Q10" s="2">
        <f t="shared" si="1"/>
        <v>0</v>
      </c>
    </row>
    <row r="11" spans="1:19" ht="26.5" x14ac:dyDescent="0.35">
      <c r="A11" s="181">
        <v>1501</v>
      </c>
      <c r="B11" s="1">
        <v>35402</v>
      </c>
      <c r="C11" s="22" t="s">
        <v>242</v>
      </c>
      <c r="D11" s="23" t="s">
        <v>150</v>
      </c>
      <c r="E11" s="2">
        <v>95</v>
      </c>
      <c r="F11" s="2">
        <v>42</v>
      </c>
      <c r="G11" s="127">
        <v>20</v>
      </c>
      <c r="H11" s="127">
        <v>20</v>
      </c>
      <c r="I11" s="127">
        <v>13</v>
      </c>
      <c r="J11" s="127">
        <v>0</v>
      </c>
      <c r="K11" s="11">
        <v>0</v>
      </c>
      <c r="L11" s="2">
        <v>0</v>
      </c>
      <c r="M11" s="2">
        <v>0</v>
      </c>
      <c r="N11" s="2">
        <v>0</v>
      </c>
      <c r="O11" s="2">
        <v>0</v>
      </c>
      <c r="P11" s="149">
        <f t="shared" si="0"/>
        <v>53</v>
      </c>
      <c r="Q11" s="2">
        <f t="shared" si="1"/>
        <v>0</v>
      </c>
    </row>
    <row r="12" spans="1:19" ht="26.5" x14ac:dyDescent="0.35">
      <c r="A12" s="181">
        <v>1509</v>
      </c>
      <c r="B12" s="1">
        <v>35366</v>
      </c>
      <c r="C12" s="22" t="s">
        <v>296</v>
      </c>
      <c r="D12" s="23" t="s">
        <v>150</v>
      </c>
      <c r="E12" s="2">
        <v>12</v>
      </c>
      <c r="F12" s="2">
        <v>0</v>
      </c>
      <c r="G12" s="127">
        <v>12</v>
      </c>
      <c r="H12" s="127">
        <v>0</v>
      </c>
      <c r="I12" s="127">
        <v>0</v>
      </c>
      <c r="J12" s="127">
        <v>0</v>
      </c>
      <c r="K12" s="11">
        <v>0</v>
      </c>
      <c r="L12" s="2">
        <v>0</v>
      </c>
      <c r="M12" s="2">
        <v>0</v>
      </c>
      <c r="N12" s="2">
        <v>0</v>
      </c>
      <c r="O12" s="2">
        <v>0</v>
      </c>
      <c r="P12" s="149">
        <f t="shared" si="0"/>
        <v>12</v>
      </c>
      <c r="Q12" s="2">
        <f t="shared" si="1"/>
        <v>0</v>
      </c>
    </row>
    <row r="13" spans="1:19" x14ac:dyDescent="0.35">
      <c r="A13" s="181">
        <v>1522</v>
      </c>
      <c r="B13" s="1">
        <v>36155</v>
      </c>
      <c r="C13" s="22" t="s">
        <v>125</v>
      </c>
      <c r="D13" s="23" t="s">
        <v>148</v>
      </c>
      <c r="E13" s="2">
        <v>6</v>
      </c>
      <c r="F13" s="2">
        <v>3</v>
      </c>
      <c r="G13" s="127">
        <v>3</v>
      </c>
      <c r="H13" s="127">
        <v>0</v>
      </c>
      <c r="I13" s="127">
        <v>0</v>
      </c>
      <c r="J13" s="127">
        <v>0</v>
      </c>
      <c r="K13" s="11">
        <v>0</v>
      </c>
      <c r="L13" s="2">
        <v>0</v>
      </c>
      <c r="M13" s="2">
        <v>0</v>
      </c>
      <c r="N13" s="2">
        <v>0</v>
      </c>
      <c r="O13" s="2">
        <v>0</v>
      </c>
      <c r="P13" s="149">
        <f t="shared" si="0"/>
        <v>3</v>
      </c>
      <c r="Q13" s="2">
        <f t="shared" si="1"/>
        <v>0</v>
      </c>
    </row>
    <row r="14" spans="1:19" x14ac:dyDescent="0.35">
      <c r="A14" s="1">
        <v>1525</v>
      </c>
      <c r="B14" s="1">
        <v>35641</v>
      </c>
      <c r="C14" s="22" t="s">
        <v>131</v>
      </c>
      <c r="D14" s="23" t="s">
        <v>148</v>
      </c>
      <c r="E14" s="2">
        <v>44</v>
      </c>
      <c r="F14" s="2">
        <v>0</v>
      </c>
      <c r="G14" s="127">
        <v>0</v>
      </c>
      <c r="H14" s="127">
        <v>25</v>
      </c>
      <c r="I14" s="127">
        <v>19</v>
      </c>
      <c r="J14" s="127">
        <v>0</v>
      </c>
      <c r="K14" s="11">
        <v>0</v>
      </c>
      <c r="L14" s="2">
        <v>0</v>
      </c>
      <c r="M14" s="2">
        <v>0</v>
      </c>
      <c r="N14" s="2">
        <v>0</v>
      </c>
      <c r="O14" s="2">
        <v>0</v>
      </c>
      <c r="P14" s="149">
        <f t="shared" si="0"/>
        <v>44</v>
      </c>
      <c r="Q14" s="2">
        <f t="shared" si="1"/>
        <v>0</v>
      </c>
    </row>
    <row r="15" spans="1:19" ht="26.5" x14ac:dyDescent="0.35">
      <c r="A15" s="1">
        <v>1526</v>
      </c>
      <c r="B15" s="1">
        <v>35471</v>
      </c>
      <c r="C15" s="22" t="s">
        <v>136</v>
      </c>
      <c r="D15" s="23" t="s">
        <v>145</v>
      </c>
      <c r="E15" s="2">
        <v>18</v>
      </c>
      <c r="F15" s="2">
        <v>0</v>
      </c>
      <c r="G15" s="127">
        <v>18</v>
      </c>
      <c r="H15" s="127">
        <v>0</v>
      </c>
      <c r="I15" s="127">
        <v>0</v>
      </c>
      <c r="J15" s="127">
        <v>0</v>
      </c>
      <c r="K15" s="11">
        <v>0</v>
      </c>
      <c r="L15" s="2">
        <v>0</v>
      </c>
      <c r="M15" s="2">
        <v>0</v>
      </c>
      <c r="N15" s="2">
        <v>0</v>
      </c>
      <c r="O15" s="2">
        <v>0</v>
      </c>
      <c r="P15" s="149">
        <f t="shared" si="0"/>
        <v>18</v>
      </c>
      <c r="Q15" s="2">
        <f t="shared" si="1"/>
        <v>0</v>
      </c>
    </row>
    <row r="16" spans="1:19" ht="26.5" x14ac:dyDescent="0.35">
      <c r="A16" s="1">
        <v>1530</v>
      </c>
      <c r="B16" s="1">
        <v>36251</v>
      </c>
      <c r="C16" s="22" t="s">
        <v>124</v>
      </c>
      <c r="D16" s="23" t="s">
        <v>148</v>
      </c>
      <c r="E16" s="2">
        <v>1</v>
      </c>
      <c r="F16" s="2">
        <v>0</v>
      </c>
      <c r="G16" s="127">
        <v>1</v>
      </c>
      <c r="H16" s="127">
        <v>0</v>
      </c>
      <c r="I16" s="127">
        <v>0</v>
      </c>
      <c r="J16" s="127">
        <v>0</v>
      </c>
      <c r="K16" s="11">
        <v>0</v>
      </c>
      <c r="L16" s="2">
        <v>0</v>
      </c>
      <c r="M16" s="2">
        <v>0</v>
      </c>
      <c r="N16" s="2">
        <v>0</v>
      </c>
      <c r="O16" s="2">
        <v>0</v>
      </c>
      <c r="P16" s="149">
        <f t="shared" si="0"/>
        <v>1</v>
      </c>
      <c r="Q16" s="2">
        <f t="shared" si="1"/>
        <v>0</v>
      </c>
    </row>
    <row r="17" spans="1:17" ht="26.5" x14ac:dyDescent="0.35">
      <c r="A17" s="1">
        <v>1546</v>
      </c>
      <c r="B17" s="1">
        <v>36552</v>
      </c>
      <c r="C17" s="22" t="s">
        <v>137</v>
      </c>
      <c r="D17" s="23" t="s">
        <v>154</v>
      </c>
      <c r="E17" s="2">
        <v>1</v>
      </c>
      <c r="F17" s="2">
        <v>0</v>
      </c>
      <c r="G17" s="127">
        <v>1</v>
      </c>
      <c r="H17" s="127">
        <v>0</v>
      </c>
      <c r="I17" s="127">
        <v>0</v>
      </c>
      <c r="J17" s="127">
        <v>0</v>
      </c>
      <c r="K17" s="11">
        <v>0</v>
      </c>
      <c r="L17" s="2">
        <v>0</v>
      </c>
      <c r="M17" s="2">
        <v>0</v>
      </c>
      <c r="N17" s="2">
        <v>0</v>
      </c>
      <c r="O17" s="2">
        <v>0</v>
      </c>
      <c r="P17" s="149">
        <f t="shared" si="0"/>
        <v>1</v>
      </c>
      <c r="Q17" s="2">
        <f t="shared" si="1"/>
        <v>0</v>
      </c>
    </row>
    <row r="18" spans="1:17" ht="39.5" x14ac:dyDescent="0.35">
      <c r="A18" s="1">
        <v>1547</v>
      </c>
      <c r="B18" s="1">
        <v>36201</v>
      </c>
      <c r="C18" s="22" t="s">
        <v>138</v>
      </c>
      <c r="D18" s="23" t="s">
        <v>155</v>
      </c>
      <c r="E18" s="2">
        <v>142</v>
      </c>
      <c r="F18" s="2">
        <v>28</v>
      </c>
      <c r="G18" s="11">
        <v>50</v>
      </c>
      <c r="H18" s="11">
        <v>50</v>
      </c>
      <c r="I18" s="11">
        <v>14</v>
      </c>
      <c r="J18" s="11">
        <v>0</v>
      </c>
      <c r="K18" s="11">
        <v>0</v>
      </c>
      <c r="L18" s="2">
        <v>0</v>
      </c>
      <c r="M18" s="2">
        <v>0</v>
      </c>
      <c r="N18" s="2">
        <v>0</v>
      </c>
      <c r="O18" s="2">
        <v>0</v>
      </c>
      <c r="P18" s="149">
        <f t="shared" si="0"/>
        <v>114</v>
      </c>
      <c r="Q18" s="2">
        <f t="shared" si="1"/>
        <v>0</v>
      </c>
    </row>
    <row r="19" spans="1:17" ht="26.5" x14ac:dyDescent="0.35">
      <c r="A19" s="1">
        <v>1549</v>
      </c>
      <c r="B19" s="1">
        <v>35998</v>
      </c>
      <c r="C19" s="22" t="s">
        <v>139</v>
      </c>
      <c r="D19" s="23" t="s">
        <v>151</v>
      </c>
      <c r="E19" s="2">
        <v>2</v>
      </c>
      <c r="F19" s="2">
        <v>0</v>
      </c>
      <c r="G19" s="127">
        <v>2</v>
      </c>
      <c r="H19" s="127">
        <v>0</v>
      </c>
      <c r="I19" s="127">
        <v>0</v>
      </c>
      <c r="J19" s="127">
        <v>0</v>
      </c>
      <c r="K19" s="11">
        <v>0</v>
      </c>
      <c r="L19" s="2">
        <v>0</v>
      </c>
      <c r="M19" s="2">
        <v>0</v>
      </c>
      <c r="N19" s="2">
        <v>0</v>
      </c>
      <c r="O19" s="2">
        <v>0</v>
      </c>
      <c r="P19" s="149">
        <f t="shared" si="0"/>
        <v>2</v>
      </c>
      <c r="Q19" s="2">
        <f t="shared" si="1"/>
        <v>0</v>
      </c>
    </row>
    <row r="20" spans="1:17" ht="39.5" x14ac:dyDescent="0.35">
      <c r="A20" s="1">
        <v>1562</v>
      </c>
      <c r="B20" s="1">
        <v>36261</v>
      </c>
      <c r="C20" s="22" t="s">
        <v>140</v>
      </c>
      <c r="D20" s="23" t="s">
        <v>156</v>
      </c>
      <c r="E20" s="2">
        <v>200</v>
      </c>
      <c r="F20" s="2">
        <v>152</v>
      </c>
      <c r="G20" s="127">
        <v>48</v>
      </c>
      <c r="H20" s="127">
        <v>0</v>
      </c>
      <c r="I20" s="127">
        <v>0</v>
      </c>
      <c r="J20" s="127">
        <v>0</v>
      </c>
      <c r="K20" s="11">
        <v>0</v>
      </c>
      <c r="L20" s="2">
        <v>0</v>
      </c>
      <c r="M20" s="2">
        <v>0</v>
      </c>
      <c r="N20" s="2">
        <v>0</v>
      </c>
      <c r="O20" s="2">
        <v>0</v>
      </c>
      <c r="P20" s="149">
        <f t="shared" si="0"/>
        <v>48</v>
      </c>
      <c r="Q20" s="2">
        <f t="shared" si="1"/>
        <v>0</v>
      </c>
    </row>
    <row r="21" spans="1:17" ht="39.5" x14ac:dyDescent="0.35">
      <c r="A21" s="1">
        <v>1565</v>
      </c>
      <c r="B21" s="1">
        <v>36109</v>
      </c>
      <c r="C21" s="22" t="s">
        <v>141</v>
      </c>
      <c r="D21" s="23" t="s">
        <v>146</v>
      </c>
      <c r="E21" s="2">
        <v>300</v>
      </c>
      <c r="F21" s="2">
        <v>255</v>
      </c>
      <c r="G21" s="127">
        <v>45</v>
      </c>
      <c r="H21" s="127">
        <v>0</v>
      </c>
      <c r="I21" s="127">
        <v>0</v>
      </c>
      <c r="J21" s="127">
        <v>0</v>
      </c>
      <c r="K21" s="11">
        <v>0</v>
      </c>
      <c r="L21" s="2">
        <v>0</v>
      </c>
      <c r="M21" s="2">
        <v>0</v>
      </c>
      <c r="N21" s="2">
        <v>0</v>
      </c>
      <c r="O21" s="2">
        <v>0</v>
      </c>
      <c r="P21" s="149">
        <f t="shared" si="0"/>
        <v>45</v>
      </c>
      <c r="Q21" s="2">
        <f t="shared" si="1"/>
        <v>0</v>
      </c>
    </row>
    <row r="22" spans="1:17" x14ac:dyDescent="0.35">
      <c r="A22" s="1">
        <v>1567</v>
      </c>
      <c r="B22" s="1">
        <v>36470</v>
      </c>
      <c r="C22" s="22" t="s">
        <v>142</v>
      </c>
      <c r="D22" s="23" t="s">
        <v>157</v>
      </c>
      <c r="E22" s="2">
        <v>12</v>
      </c>
      <c r="F22" s="2">
        <v>0</v>
      </c>
      <c r="G22" s="127">
        <v>12</v>
      </c>
      <c r="H22" s="127">
        <v>0</v>
      </c>
      <c r="I22" s="127">
        <v>0</v>
      </c>
      <c r="J22" s="127">
        <v>0</v>
      </c>
      <c r="K22" s="11">
        <v>0</v>
      </c>
      <c r="L22" s="2">
        <v>0</v>
      </c>
      <c r="M22" s="2">
        <v>0</v>
      </c>
      <c r="N22" s="2">
        <v>0</v>
      </c>
      <c r="O22" s="2">
        <v>0</v>
      </c>
      <c r="P22" s="149">
        <f t="shared" si="0"/>
        <v>12</v>
      </c>
      <c r="Q22" s="2">
        <f t="shared" si="1"/>
        <v>0</v>
      </c>
    </row>
    <row r="23" spans="1:17" x14ac:dyDescent="0.35">
      <c r="A23" s="1">
        <v>1568</v>
      </c>
      <c r="B23" s="1">
        <v>36709</v>
      </c>
      <c r="C23" s="22" t="s">
        <v>143</v>
      </c>
      <c r="D23" s="23" t="s">
        <v>150</v>
      </c>
      <c r="E23" s="2">
        <v>1</v>
      </c>
      <c r="F23" s="2">
        <v>0</v>
      </c>
      <c r="G23" s="127">
        <v>1</v>
      </c>
      <c r="H23" s="127">
        <v>0</v>
      </c>
      <c r="I23" s="127">
        <v>0</v>
      </c>
      <c r="J23" s="127">
        <v>0</v>
      </c>
      <c r="K23" s="11">
        <v>0</v>
      </c>
      <c r="L23" s="2">
        <v>0</v>
      </c>
      <c r="M23" s="2">
        <v>0</v>
      </c>
      <c r="N23" s="2">
        <v>0</v>
      </c>
      <c r="O23" s="2">
        <v>0</v>
      </c>
      <c r="P23" s="149">
        <f t="shared" si="0"/>
        <v>1</v>
      </c>
      <c r="Q23" s="2">
        <f t="shared" si="1"/>
        <v>0</v>
      </c>
    </row>
    <row r="24" spans="1:17" x14ac:dyDescent="0.35">
      <c r="A24" s="1">
        <v>1570</v>
      </c>
      <c r="B24" s="1">
        <v>36869</v>
      </c>
      <c r="C24" s="22" t="s">
        <v>183</v>
      </c>
      <c r="D24" s="23" t="s">
        <v>145</v>
      </c>
      <c r="E24" s="2">
        <v>5</v>
      </c>
      <c r="F24" s="2">
        <v>0</v>
      </c>
      <c r="G24" s="127">
        <v>5</v>
      </c>
      <c r="H24" s="127">
        <v>0</v>
      </c>
      <c r="I24" s="127">
        <v>0</v>
      </c>
      <c r="J24" s="127">
        <v>0</v>
      </c>
      <c r="K24" s="11">
        <v>0</v>
      </c>
      <c r="L24" s="2">
        <v>0</v>
      </c>
      <c r="M24" s="2">
        <v>0</v>
      </c>
      <c r="N24" s="2">
        <v>0</v>
      </c>
      <c r="O24" s="2">
        <v>0</v>
      </c>
      <c r="P24" s="149">
        <f t="shared" si="0"/>
        <v>5</v>
      </c>
      <c r="Q24" s="2">
        <f t="shared" si="1"/>
        <v>0</v>
      </c>
    </row>
    <row r="25" spans="1:17" x14ac:dyDescent="0.35">
      <c r="A25" s="1">
        <v>1574</v>
      </c>
      <c r="B25" s="1">
        <v>37106</v>
      </c>
      <c r="C25" s="22" t="s">
        <v>185</v>
      </c>
      <c r="D25" s="23" t="s">
        <v>152</v>
      </c>
      <c r="E25" s="2">
        <v>2</v>
      </c>
      <c r="F25" s="2">
        <v>0</v>
      </c>
      <c r="G25" s="127">
        <v>2</v>
      </c>
      <c r="H25" s="127">
        <v>0</v>
      </c>
      <c r="I25" s="127">
        <v>0</v>
      </c>
      <c r="J25" s="127">
        <v>0</v>
      </c>
      <c r="K25" s="11">
        <v>0</v>
      </c>
      <c r="L25" s="2">
        <v>0</v>
      </c>
      <c r="M25" s="2">
        <v>0</v>
      </c>
      <c r="N25" s="2">
        <v>0</v>
      </c>
      <c r="O25" s="2">
        <v>0</v>
      </c>
      <c r="P25" s="149">
        <f t="shared" si="0"/>
        <v>2</v>
      </c>
      <c r="Q25" s="2">
        <f t="shared" si="1"/>
        <v>0</v>
      </c>
    </row>
    <row r="26" spans="1:17" x14ac:dyDescent="0.35">
      <c r="A26" s="1">
        <v>1576</v>
      </c>
      <c r="B26" s="1">
        <v>37246</v>
      </c>
      <c r="C26" s="22" t="s">
        <v>189</v>
      </c>
      <c r="D26" s="23" t="s">
        <v>146</v>
      </c>
      <c r="E26" s="2">
        <v>1</v>
      </c>
      <c r="F26" s="2">
        <v>0</v>
      </c>
      <c r="G26" s="127">
        <v>1</v>
      </c>
      <c r="H26" s="127">
        <v>0</v>
      </c>
      <c r="I26" s="127">
        <v>0</v>
      </c>
      <c r="J26" s="127">
        <v>0</v>
      </c>
      <c r="K26" s="11">
        <v>0</v>
      </c>
      <c r="L26" s="2">
        <v>0</v>
      </c>
      <c r="M26" s="2">
        <v>0</v>
      </c>
      <c r="N26" s="2">
        <v>0</v>
      </c>
      <c r="O26" s="2">
        <v>0</v>
      </c>
      <c r="P26" s="149">
        <f t="shared" si="0"/>
        <v>1</v>
      </c>
      <c r="Q26" s="2">
        <f t="shared" si="1"/>
        <v>0</v>
      </c>
    </row>
    <row r="27" spans="1:17" x14ac:dyDescent="0.35">
      <c r="A27" s="1">
        <v>1577</v>
      </c>
      <c r="B27" s="1">
        <v>37395</v>
      </c>
      <c r="C27" s="22" t="s">
        <v>190</v>
      </c>
      <c r="D27" s="23" t="s">
        <v>154</v>
      </c>
      <c r="E27" s="2">
        <v>1</v>
      </c>
      <c r="F27" s="2">
        <v>0</v>
      </c>
      <c r="G27" s="127">
        <v>1</v>
      </c>
      <c r="H27" s="127">
        <v>0</v>
      </c>
      <c r="I27" s="127">
        <v>0</v>
      </c>
      <c r="J27" s="127">
        <v>0</v>
      </c>
      <c r="K27" s="11">
        <v>0</v>
      </c>
      <c r="L27" s="2">
        <v>0</v>
      </c>
      <c r="M27" s="2">
        <v>0</v>
      </c>
      <c r="N27" s="2">
        <v>0</v>
      </c>
      <c r="O27" s="2">
        <v>0</v>
      </c>
      <c r="P27" s="149">
        <f t="shared" si="0"/>
        <v>1</v>
      </c>
      <c r="Q27" s="2">
        <f t="shared" si="1"/>
        <v>0</v>
      </c>
    </row>
    <row r="28" spans="1:17" x14ac:dyDescent="0.35">
      <c r="A28" s="1">
        <v>1581</v>
      </c>
      <c r="B28" s="1">
        <v>37154</v>
      </c>
      <c r="C28" s="22" t="s">
        <v>191</v>
      </c>
      <c r="D28" s="23" t="s">
        <v>150</v>
      </c>
      <c r="E28" s="2">
        <v>1</v>
      </c>
      <c r="F28" s="2">
        <v>0</v>
      </c>
      <c r="G28" s="127">
        <v>1</v>
      </c>
      <c r="H28" s="127">
        <v>0</v>
      </c>
      <c r="I28" s="127">
        <v>0</v>
      </c>
      <c r="J28" s="127">
        <v>0</v>
      </c>
      <c r="K28" s="11">
        <v>0</v>
      </c>
      <c r="L28" s="2">
        <v>0</v>
      </c>
      <c r="M28" s="2">
        <v>0</v>
      </c>
      <c r="N28" s="2">
        <v>0</v>
      </c>
      <c r="O28" s="2">
        <v>0</v>
      </c>
      <c r="P28" s="149">
        <f t="shared" si="0"/>
        <v>1</v>
      </c>
      <c r="Q28" s="2">
        <f t="shared" si="1"/>
        <v>0</v>
      </c>
    </row>
    <row r="29" spans="1:17" x14ac:dyDescent="0.35">
      <c r="A29" s="1">
        <v>1585</v>
      </c>
      <c r="B29" s="1">
        <v>37206</v>
      </c>
      <c r="C29" s="22" t="s">
        <v>193</v>
      </c>
      <c r="D29" s="23" t="s">
        <v>154</v>
      </c>
      <c r="E29" s="2">
        <v>3</v>
      </c>
      <c r="F29" s="2">
        <v>0</v>
      </c>
      <c r="G29" s="127">
        <v>3</v>
      </c>
      <c r="H29" s="127">
        <v>0</v>
      </c>
      <c r="I29" s="127">
        <v>0</v>
      </c>
      <c r="J29" s="127">
        <v>0</v>
      </c>
      <c r="K29" s="11">
        <v>0</v>
      </c>
      <c r="L29" s="2">
        <v>0</v>
      </c>
      <c r="M29" s="2">
        <v>0</v>
      </c>
      <c r="N29" s="2">
        <v>0</v>
      </c>
      <c r="O29" s="2">
        <v>0</v>
      </c>
      <c r="P29" s="149">
        <f t="shared" si="0"/>
        <v>3</v>
      </c>
      <c r="Q29" s="2">
        <f t="shared" si="1"/>
        <v>0</v>
      </c>
    </row>
    <row r="30" spans="1:17" ht="26.5" x14ac:dyDescent="0.35">
      <c r="A30" s="1">
        <v>1587</v>
      </c>
      <c r="B30" s="1">
        <v>37066</v>
      </c>
      <c r="C30" s="22" t="s">
        <v>243</v>
      </c>
      <c r="D30" s="23" t="s">
        <v>159</v>
      </c>
      <c r="E30" s="2">
        <v>16</v>
      </c>
      <c r="F30" s="2">
        <v>0</v>
      </c>
      <c r="G30" s="127">
        <v>16</v>
      </c>
      <c r="H30" s="127">
        <v>0</v>
      </c>
      <c r="I30" s="127">
        <v>0</v>
      </c>
      <c r="J30" s="127">
        <v>0</v>
      </c>
      <c r="K30" s="11">
        <v>0</v>
      </c>
      <c r="L30" s="2">
        <v>0</v>
      </c>
      <c r="M30" s="2">
        <v>0</v>
      </c>
      <c r="N30" s="2">
        <v>0</v>
      </c>
      <c r="O30" s="2">
        <v>0</v>
      </c>
      <c r="P30" s="149">
        <f t="shared" si="0"/>
        <v>16</v>
      </c>
      <c r="Q30" s="2">
        <f t="shared" si="1"/>
        <v>0</v>
      </c>
    </row>
    <row r="31" spans="1:17" x14ac:dyDescent="0.35">
      <c r="A31" s="1">
        <v>1588</v>
      </c>
      <c r="B31" s="1">
        <v>37533</v>
      </c>
      <c r="C31" s="22" t="s">
        <v>194</v>
      </c>
      <c r="D31" s="23" t="s">
        <v>161</v>
      </c>
      <c r="E31" s="2">
        <v>6</v>
      </c>
      <c r="F31" s="2">
        <v>0</v>
      </c>
      <c r="G31" s="127">
        <v>6</v>
      </c>
      <c r="H31" s="127">
        <v>0</v>
      </c>
      <c r="I31" s="127">
        <v>0</v>
      </c>
      <c r="J31" s="127">
        <v>0</v>
      </c>
      <c r="K31" s="11">
        <v>0</v>
      </c>
      <c r="L31" s="2">
        <v>0</v>
      </c>
      <c r="M31" s="2">
        <v>0</v>
      </c>
      <c r="N31" s="2">
        <v>0</v>
      </c>
      <c r="O31" s="2">
        <v>0</v>
      </c>
      <c r="P31" s="149">
        <f t="shared" si="0"/>
        <v>6</v>
      </c>
      <c r="Q31" s="2">
        <f t="shared" si="1"/>
        <v>0</v>
      </c>
    </row>
    <row r="32" spans="1:17" ht="26.5" x14ac:dyDescent="0.35">
      <c r="A32" s="1">
        <v>1589</v>
      </c>
      <c r="B32" s="1">
        <v>36794</v>
      </c>
      <c r="C32" s="22" t="s">
        <v>195</v>
      </c>
      <c r="D32" s="23" t="s">
        <v>149</v>
      </c>
      <c r="E32" s="2">
        <v>5</v>
      </c>
      <c r="F32" s="2">
        <v>0</v>
      </c>
      <c r="G32" s="127">
        <v>5</v>
      </c>
      <c r="H32" s="127">
        <v>0</v>
      </c>
      <c r="I32" s="127">
        <v>0</v>
      </c>
      <c r="J32" s="127">
        <v>0</v>
      </c>
      <c r="K32" s="11">
        <v>0</v>
      </c>
      <c r="L32" s="2">
        <v>0</v>
      </c>
      <c r="M32" s="2">
        <v>0</v>
      </c>
      <c r="N32" s="2">
        <v>0</v>
      </c>
      <c r="O32" s="2">
        <v>0</v>
      </c>
      <c r="P32" s="149">
        <f t="shared" si="0"/>
        <v>5</v>
      </c>
      <c r="Q32" s="2">
        <f t="shared" si="1"/>
        <v>0</v>
      </c>
    </row>
    <row r="33" spans="1:17" x14ac:dyDescent="0.35">
      <c r="A33" s="1">
        <v>1590</v>
      </c>
      <c r="B33" s="1">
        <v>37329</v>
      </c>
      <c r="C33" s="22" t="s">
        <v>196</v>
      </c>
      <c r="D33" s="23" t="s">
        <v>155</v>
      </c>
      <c r="E33" s="2">
        <v>1</v>
      </c>
      <c r="F33" s="2">
        <v>0</v>
      </c>
      <c r="G33" s="127">
        <v>1</v>
      </c>
      <c r="H33" s="127">
        <v>0</v>
      </c>
      <c r="I33" s="127">
        <v>0</v>
      </c>
      <c r="J33" s="127">
        <v>0</v>
      </c>
      <c r="K33" s="11">
        <v>0</v>
      </c>
      <c r="L33" s="2">
        <v>0</v>
      </c>
      <c r="M33" s="2">
        <v>0</v>
      </c>
      <c r="N33" s="2">
        <v>0</v>
      </c>
      <c r="O33" s="2">
        <v>0</v>
      </c>
      <c r="P33" s="149">
        <f t="shared" ref="P33:P64" si="2">SUM(G33:K33)</f>
        <v>1</v>
      </c>
      <c r="Q33" s="2">
        <f t="shared" si="1"/>
        <v>0</v>
      </c>
    </row>
    <row r="34" spans="1:17" ht="26.5" x14ac:dyDescent="0.35">
      <c r="A34" s="1">
        <v>1593</v>
      </c>
      <c r="B34" s="1">
        <v>36460</v>
      </c>
      <c r="C34" s="22" t="s">
        <v>215</v>
      </c>
      <c r="D34" s="23" t="s">
        <v>148</v>
      </c>
      <c r="E34" s="2">
        <v>1</v>
      </c>
      <c r="F34" s="2">
        <v>0</v>
      </c>
      <c r="G34" s="127">
        <v>1</v>
      </c>
      <c r="H34" s="127">
        <v>0</v>
      </c>
      <c r="I34" s="127">
        <v>0</v>
      </c>
      <c r="J34" s="127">
        <v>0</v>
      </c>
      <c r="K34" s="11">
        <v>0</v>
      </c>
      <c r="L34" s="2">
        <v>0</v>
      </c>
      <c r="M34" s="2">
        <v>0</v>
      </c>
      <c r="N34" s="2">
        <v>0</v>
      </c>
      <c r="O34" s="2">
        <v>0</v>
      </c>
      <c r="P34" s="149">
        <f t="shared" si="2"/>
        <v>1</v>
      </c>
      <c r="Q34" s="2">
        <f t="shared" si="1"/>
        <v>0</v>
      </c>
    </row>
    <row r="35" spans="1:17" ht="26.5" x14ac:dyDescent="0.35">
      <c r="A35" s="1">
        <v>1595</v>
      </c>
      <c r="B35" s="1">
        <v>37509</v>
      </c>
      <c r="C35" s="22" t="s">
        <v>216</v>
      </c>
      <c r="D35" s="23" t="s">
        <v>147</v>
      </c>
      <c r="E35" s="2">
        <v>1</v>
      </c>
      <c r="F35" s="2">
        <v>0</v>
      </c>
      <c r="G35" s="127">
        <v>1</v>
      </c>
      <c r="H35" s="127">
        <v>0</v>
      </c>
      <c r="I35" s="127">
        <v>0</v>
      </c>
      <c r="J35" s="127">
        <v>0</v>
      </c>
      <c r="K35" s="11">
        <v>0</v>
      </c>
      <c r="L35" s="2">
        <v>0</v>
      </c>
      <c r="M35" s="2">
        <v>0</v>
      </c>
      <c r="N35" s="2">
        <v>0</v>
      </c>
      <c r="O35" s="2">
        <v>0</v>
      </c>
      <c r="P35" s="149">
        <f t="shared" si="2"/>
        <v>1</v>
      </c>
      <c r="Q35" s="2">
        <f t="shared" si="1"/>
        <v>0</v>
      </c>
    </row>
    <row r="36" spans="1:17" x14ac:dyDescent="0.35">
      <c r="A36" s="1">
        <v>1597</v>
      </c>
      <c r="B36" s="1">
        <v>37570</v>
      </c>
      <c r="C36" s="22" t="s">
        <v>246</v>
      </c>
      <c r="D36" s="23" t="s">
        <v>157</v>
      </c>
      <c r="E36" s="2">
        <v>1</v>
      </c>
      <c r="F36" s="2">
        <v>0</v>
      </c>
      <c r="G36" s="127">
        <v>1</v>
      </c>
      <c r="H36" s="127">
        <v>0</v>
      </c>
      <c r="I36" s="127">
        <v>0</v>
      </c>
      <c r="J36" s="127">
        <v>0</v>
      </c>
      <c r="K36" s="11">
        <v>0</v>
      </c>
      <c r="L36" s="2">
        <v>0</v>
      </c>
      <c r="M36" s="2">
        <v>0</v>
      </c>
      <c r="N36" s="2">
        <v>0</v>
      </c>
      <c r="O36" s="2">
        <v>0</v>
      </c>
      <c r="P36" s="149">
        <f t="shared" si="2"/>
        <v>1</v>
      </c>
      <c r="Q36" s="2">
        <f t="shared" si="1"/>
        <v>0</v>
      </c>
    </row>
    <row r="37" spans="1:17" x14ac:dyDescent="0.35">
      <c r="A37" s="1">
        <v>1598</v>
      </c>
      <c r="B37" s="1">
        <v>38031</v>
      </c>
      <c r="C37" s="22" t="s">
        <v>217</v>
      </c>
      <c r="D37" s="23" t="s">
        <v>155</v>
      </c>
      <c r="E37" s="2">
        <v>1</v>
      </c>
      <c r="F37" s="2">
        <v>0</v>
      </c>
      <c r="G37" s="127">
        <v>1</v>
      </c>
      <c r="H37" s="127">
        <v>0</v>
      </c>
      <c r="I37" s="127">
        <v>0</v>
      </c>
      <c r="J37" s="127">
        <v>0</v>
      </c>
      <c r="K37" s="11">
        <v>0</v>
      </c>
      <c r="L37" s="2">
        <v>0</v>
      </c>
      <c r="M37" s="2">
        <v>0</v>
      </c>
      <c r="N37" s="2">
        <v>0</v>
      </c>
      <c r="O37" s="2">
        <v>0</v>
      </c>
      <c r="P37" s="149">
        <f t="shared" si="2"/>
        <v>1</v>
      </c>
      <c r="Q37" s="2">
        <f t="shared" ref="Q37:Q68" si="3">SUM(K37:N37)</f>
        <v>0</v>
      </c>
    </row>
    <row r="38" spans="1:17" ht="26.5" x14ac:dyDescent="0.35">
      <c r="A38" s="1">
        <v>1602</v>
      </c>
      <c r="B38" s="1">
        <v>36877</v>
      </c>
      <c r="C38" s="176" t="s">
        <v>81</v>
      </c>
      <c r="D38" s="23" t="s">
        <v>158</v>
      </c>
      <c r="E38" s="2">
        <v>169</v>
      </c>
      <c r="F38" s="2">
        <v>30</v>
      </c>
      <c r="G38" s="127">
        <v>50</v>
      </c>
      <c r="H38" s="127">
        <v>50</v>
      </c>
      <c r="I38" s="127">
        <v>39</v>
      </c>
      <c r="J38" s="127">
        <v>0</v>
      </c>
      <c r="K38" s="11">
        <v>0</v>
      </c>
      <c r="L38" s="2">
        <v>0</v>
      </c>
      <c r="M38" s="2">
        <v>0</v>
      </c>
      <c r="N38" s="2">
        <v>0</v>
      </c>
      <c r="O38" s="2">
        <v>0</v>
      </c>
      <c r="P38" s="149">
        <f t="shared" si="2"/>
        <v>139</v>
      </c>
      <c r="Q38" s="2">
        <f t="shared" si="3"/>
        <v>0</v>
      </c>
    </row>
    <row r="39" spans="1:17" x14ac:dyDescent="0.35">
      <c r="A39" s="1">
        <v>1603</v>
      </c>
      <c r="B39" s="1">
        <v>37659</v>
      </c>
      <c r="C39" s="22" t="s">
        <v>218</v>
      </c>
      <c r="D39" s="23" t="s">
        <v>154</v>
      </c>
      <c r="E39" s="2">
        <v>1</v>
      </c>
      <c r="F39" s="2">
        <v>0</v>
      </c>
      <c r="G39" s="127">
        <v>1</v>
      </c>
      <c r="H39" s="127">
        <v>0</v>
      </c>
      <c r="I39" s="127">
        <v>0</v>
      </c>
      <c r="J39" s="127">
        <v>0</v>
      </c>
      <c r="K39" s="11">
        <v>0</v>
      </c>
      <c r="L39" s="2">
        <v>0</v>
      </c>
      <c r="M39" s="2">
        <v>0</v>
      </c>
      <c r="N39" s="2">
        <v>0</v>
      </c>
      <c r="O39" s="2">
        <v>0</v>
      </c>
      <c r="P39" s="149">
        <f t="shared" si="2"/>
        <v>1</v>
      </c>
      <c r="Q39" s="2">
        <f t="shared" si="3"/>
        <v>0</v>
      </c>
    </row>
    <row r="40" spans="1:17" x14ac:dyDescent="0.35">
      <c r="A40" s="1">
        <v>1605</v>
      </c>
      <c r="B40" s="1">
        <v>37163</v>
      </c>
      <c r="C40" s="22" t="s">
        <v>219</v>
      </c>
      <c r="D40" s="23" t="s">
        <v>158</v>
      </c>
      <c r="E40" s="2">
        <v>8</v>
      </c>
      <c r="F40" s="2">
        <v>0</v>
      </c>
      <c r="G40" s="127">
        <v>8</v>
      </c>
      <c r="H40" s="127">
        <v>0</v>
      </c>
      <c r="I40" s="127">
        <v>0</v>
      </c>
      <c r="J40" s="127">
        <v>0</v>
      </c>
      <c r="K40" s="11">
        <v>0</v>
      </c>
      <c r="L40" s="2">
        <v>0</v>
      </c>
      <c r="M40" s="2">
        <v>0</v>
      </c>
      <c r="N40" s="2">
        <v>0</v>
      </c>
      <c r="O40" s="2">
        <v>0</v>
      </c>
      <c r="P40" s="149">
        <f t="shared" si="2"/>
        <v>8</v>
      </c>
      <c r="Q40" s="2">
        <f t="shared" si="3"/>
        <v>0</v>
      </c>
    </row>
    <row r="41" spans="1:17" x14ac:dyDescent="0.35">
      <c r="A41" s="1">
        <v>1607</v>
      </c>
      <c r="B41" s="1">
        <v>37666</v>
      </c>
      <c r="C41" s="22" t="s">
        <v>220</v>
      </c>
      <c r="D41" s="23" t="s">
        <v>151</v>
      </c>
      <c r="E41" s="2">
        <v>5</v>
      </c>
      <c r="F41" s="2">
        <v>0</v>
      </c>
      <c r="G41" s="127">
        <v>5</v>
      </c>
      <c r="H41" s="127">
        <v>0</v>
      </c>
      <c r="I41" s="127">
        <v>0</v>
      </c>
      <c r="J41" s="127">
        <v>0</v>
      </c>
      <c r="K41" s="11">
        <v>0</v>
      </c>
      <c r="L41" s="2">
        <v>0</v>
      </c>
      <c r="M41" s="2">
        <v>0</v>
      </c>
      <c r="N41" s="2">
        <v>0</v>
      </c>
      <c r="O41" s="2">
        <v>0</v>
      </c>
      <c r="P41" s="149">
        <f t="shared" si="2"/>
        <v>5</v>
      </c>
      <c r="Q41" s="2">
        <f t="shared" si="3"/>
        <v>0</v>
      </c>
    </row>
    <row r="42" spans="1:17" x14ac:dyDescent="0.35">
      <c r="A42" s="1">
        <v>1608</v>
      </c>
      <c r="B42" s="1">
        <v>36806</v>
      </c>
      <c r="C42" s="22" t="s">
        <v>221</v>
      </c>
      <c r="D42" s="23" t="s">
        <v>154</v>
      </c>
      <c r="E42" s="2">
        <v>17</v>
      </c>
      <c r="F42" s="2">
        <v>0</v>
      </c>
      <c r="G42" s="127">
        <v>17</v>
      </c>
      <c r="H42" s="127">
        <v>0</v>
      </c>
      <c r="I42" s="127">
        <v>0</v>
      </c>
      <c r="J42" s="127">
        <v>0</v>
      </c>
      <c r="K42" s="11">
        <v>0</v>
      </c>
      <c r="L42" s="2">
        <v>0</v>
      </c>
      <c r="M42" s="2">
        <v>0</v>
      </c>
      <c r="N42" s="2">
        <v>0</v>
      </c>
      <c r="O42" s="2">
        <v>0</v>
      </c>
      <c r="P42" s="149">
        <f t="shared" si="2"/>
        <v>17</v>
      </c>
      <c r="Q42" s="2">
        <f t="shared" si="3"/>
        <v>0</v>
      </c>
    </row>
    <row r="43" spans="1:17" x14ac:dyDescent="0.35">
      <c r="A43" s="1">
        <v>1611</v>
      </c>
      <c r="B43" s="1">
        <v>37904</v>
      </c>
      <c r="C43" s="22" t="s">
        <v>222</v>
      </c>
      <c r="D43" s="23" t="s">
        <v>152</v>
      </c>
      <c r="E43" s="2">
        <v>2</v>
      </c>
      <c r="F43" s="2">
        <v>0</v>
      </c>
      <c r="G43" s="127">
        <v>2</v>
      </c>
      <c r="H43" s="127">
        <v>0</v>
      </c>
      <c r="I43" s="127">
        <v>0</v>
      </c>
      <c r="J43" s="127">
        <v>0</v>
      </c>
      <c r="K43" s="11">
        <v>0</v>
      </c>
      <c r="L43" s="2">
        <v>0</v>
      </c>
      <c r="M43" s="2">
        <v>0</v>
      </c>
      <c r="N43" s="2">
        <v>0</v>
      </c>
      <c r="O43" s="2">
        <v>0</v>
      </c>
      <c r="P43" s="149">
        <f t="shared" si="2"/>
        <v>2</v>
      </c>
      <c r="Q43" s="2">
        <f t="shared" si="3"/>
        <v>0</v>
      </c>
    </row>
    <row r="44" spans="1:17" ht="26.5" x14ac:dyDescent="0.35">
      <c r="A44" s="1">
        <v>1616</v>
      </c>
      <c r="B44" s="1">
        <v>38325</v>
      </c>
      <c r="C44" s="22" t="s">
        <v>223</v>
      </c>
      <c r="D44" s="23" t="s">
        <v>148</v>
      </c>
      <c r="E44" s="2">
        <v>1</v>
      </c>
      <c r="F44" s="2">
        <v>0</v>
      </c>
      <c r="G44" s="127">
        <v>1</v>
      </c>
      <c r="H44" s="127">
        <v>0</v>
      </c>
      <c r="I44" s="127">
        <v>0</v>
      </c>
      <c r="J44" s="127">
        <v>0</v>
      </c>
      <c r="K44" s="11">
        <v>0</v>
      </c>
      <c r="L44" s="2">
        <v>0</v>
      </c>
      <c r="M44" s="2">
        <v>0</v>
      </c>
      <c r="N44" s="2">
        <v>0</v>
      </c>
      <c r="O44" s="2">
        <v>0</v>
      </c>
      <c r="P44" s="149">
        <f t="shared" si="2"/>
        <v>1</v>
      </c>
      <c r="Q44" s="2">
        <f t="shared" si="3"/>
        <v>0</v>
      </c>
    </row>
    <row r="45" spans="1:17" x14ac:dyDescent="0.35">
      <c r="A45" s="1">
        <v>1618</v>
      </c>
      <c r="B45" s="1">
        <v>37377</v>
      </c>
      <c r="C45" s="22" t="s">
        <v>224</v>
      </c>
      <c r="D45" s="23" t="s">
        <v>151</v>
      </c>
      <c r="E45" s="2">
        <v>2</v>
      </c>
      <c r="F45" s="2">
        <v>0</v>
      </c>
      <c r="G45" s="127">
        <v>2</v>
      </c>
      <c r="H45" s="127">
        <v>0</v>
      </c>
      <c r="I45" s="127">
        <v>0</v>
      </c>
      <c r="J45" s="127">
        <v>0</v>
      </c>
      <c r="K45" s="11">
        <v>0</v>
      </c>
      <c r="L45" s="2">
        <v>0</v>
      </c>
      <c r="M45" s="2">
        <v>0</v>
      </c>
      <c r="N45" s="2">
        <v>0</v>
      </c>
      <c r="O45" s="2">
        <v>0</v>
      </c>
      <c r="P45" s="149">
        <f t="shared" si="2"/>
        <v>2</v>
      </c>
      <c r="Q45" s="2">
        <f t="shared" si="3"/>
        <v>0</v>
      </c>
    </row>
    <row r="46" spans="1:17" ht="26.5" x14ac:dyDescent="0.35">
      <c r="A46" s="1">
        <v>1620</v>
      </c>
      <c r="B46" s="1">
        <v>37862</v>
      </c>
      <c r="C46" s="22" t="s">
        <v>225</v>
      </c>
      <c r="D46" s="23" t="s">
        <v>149</v>
      </c>
      <c r="E46" s="2">
        <v>16</v>
      </c>
      <c r="F46" s="2">
        <v>0</v>
      </c>
      <c r="G46" s="127">
        <v>16</v>
      </c>
      <c r="H46" s="127">
        <v>0</v>
      </c>
      <c r="I46" s="127">
        <v>0</v>
      </c>
      <c r="J46" s="127">
        <v>0</v>
      </c>
      <c r="K46" s="11">
        <v>0</v>
      </c>
      <c r="L46" s="2">
        <v>0</v>
      </c>
      <c r="M46" s="2">
        <v>0</v>
      </c>
      <c r="N46" s="2">
        <v>0</v>
      </c>
      <c r="O46" s="2">
        <v>0</v>
      </c>
      <c r="P46" s="149">
        <f t="shared" si="2"/>
        <v>16</v>
      </c>
      <c r="Q46" s="2">
        <f t="shared" si="3"/>
        <v>0</v>
      </c>
    </row>
    <row r="47" spans="1:17" x14ac:dyDescent="0.35">
      <c r="A47" s="1">
        <v>1621</v>
      </c>
      <c r="B47" s="1">
        <v>38372</v>
      </c>
      <c r="C47" s="22" t="s">
        <v>241</v>
      </c>
      <c r="D47" s="23" t="s">
        <v>158</v>
      </c>
      <c r="E47" s="2">
        <v>9</v>
      </c>
      <c r="F47" s="2">
        <v>0</v>
      </c>
      <c r="G47" s="127">
        <v>9</v>
      </c>
      <c r="H47" s="127">
        <v>0</v>
      </c>
      <c r="I47" s="127">
        <v>0</v>
      </c>
      <c r="J47" s="127">
        <v>0</v>
      </c>
      <c r="K47" s="11">
        <v>0</v>
      </c>
      <c r="L47" s="2">
        <v>0</v>
      </c>
      <c r="M47" s="2">
        <v>0</v>
      </c>
      <c r="N47" s="2">
        <v>0</v>
      </c>
      <c r="O47" s="2">
        <v>0</v>
      </c>
      <c r="P47" s="149">
        <f t="shared" si="2"/>
        <v>9</v>
      </c>
      <c r="Q47" s="2">
        <f t="shared" si="3"/>
        <v>0</v>
      </c>
    </row>
    <row r="48" spans="1:17" ht="26.5" x14ac:dyDescent="0.35">
      <c r="A48" s="1">
        <v>1624</v>
      </c>
      <c r="B48" s="1">
        <v>35745</v>
      </c>
      <c r="C48" s="22" t="s">
        <v>226</v>
      </c>
      <c r="D48" s="23" t="s">
        <v>145</v>
      </c>
      <c r="E48" s="2">
        <v>82</v>
      </c>
      <c r="F48" s="2">
        <v>29</v>
      </c>
      <c r="G48" s="127">
        <v>50</v>
      </c>
      <c r="H48" s="127">
        <v>8</v>
      </c>
      <c r="I48" s="127">
        <v>0</v>
      </c>
      <c r="J48" s="127">
        <v>0</v>
      </c>
      <c r="K48" s="11">
        <v>0</v>
      </c>
      <c r="L48" s="2">
        <v>0</v>
      </c>
      <c r="M48" s="2">
        <v>0</v>
      </c>
      <c r="N48" s="2">
        <v>0</v>
      </c>
      <c r="O48" s="2">
        <v>0</v>
      </c>
      <c r="P48" s="149">
        <f t="shared" si="2"/>
        <v>58</v>
      </c>
      <c r="Q48" s="2">
        <f t="shared" si="3"/>
        <v>0</v>
      </c>
    </row>
    <row r="49" spans="1:17" x14ac:dyDescent="0.35">
      <c r="A49" s="1">
        <v>1626</v>
      </c>
      <c r="B49" s="1">
        <v>37381</v>
      </c>
      <c r="C49" s="22" t="s">
        <v>227</v>
      </c>
      <c r="D49" s="23" t="s">
        <v>150</v>
      </c>
      <c r="E49" s="2">
        <v>2</v>
      </c>
      <c r="F49" s="2">
        <v>0</v>
      </c>
      <c r="G49" s="127">
        <v>2</v>
      </c>
      <c r="H49" s="127">
        <v>0</v>
      </c>
      <c r="I49" s="127">
        <v>0</v>
      </c>
      <c r="J49" s="127">
        <v>0</v>
      </c>
      <c r="K49" s="11">
        <v>0</v>
      </c>
      <c r="L49" s="2">
        <v>0</v>
      </c>
      <c r="M49" s="2">
        <v>0</v>
      </c>
      <c r="N49" s="2">
        <v>0</v>
      </c>
      <c r="O49" s="2">
        <v>0</v>
      </c>
      <c r="P49" s="149">
        <f t="shared" si="2"/>
        <v>2</v>
      </c>
      <c r="Q49" s="2">
        <f t="shared" si="3"/>
        <v>0</v>
      </c>
    </row>
    <row r="50" spans="1:17" ht="26.5" x14ac:dyDescent="0.35">
      <c r="A50" s="1">
        <v>1628</v>
      </c>
      <c r="B50" s="1">
        <v>35479</v>
      </c>
      <c r="C50" s="22" t="s">
        <v>228</v>
      </c>
      <c r="D50" s="23" t="s">
        <v>157</v>
      </c>
      <c r="E50" s="2">
        <v>85</v>
      </c>
      <c r="F50" s="2">
        <v>57</v>
      </c>
      <c r="G50" s="127">
        <v>28</v>
      </c>
      <c r="H50" s="127">
        <v>0</v>
      </c>
      <c r="I50" s="127">
        <v>0</v>
      </c>
      <c r="J50" s="127">
        <v>0</v>
      </c>
      <c r="K50" s="11">
        <v>0</v>
      </c>
      <c r="L50" s="2">
        <v>0</v>
      </c>
      <c r="M50" s="2">
        <v>0</v>
      </c>
      <c r="N50" s="2">
        <v>0</v>
      </c>
      <c r="O50" s="2">
        <v>0</v>
      </c>
      <c r="P50" s="149">
        <f t="shared" si="2"/>
        <v>28</v>
      </c>
      <c r="Q50" s="2">
        <f t="shared" si="3"/>
        <v>0</v>
      </c>
    </row>
    <row r="51" spans="1:17" x14ac:dyDescent="0.35">
      <c r="A51" s="1">
        <v>1631</v>
      </c>
      <c r="B51" s="1">
        <v>37971</v>
      </c>
      <c r="C51" s="22" t="s">
        <v>229</v>
      </c>
      <c r="D51" s="23" t="s">
        <v>151</v>
      </c>
      <c r="E51" s="2">
        <v>2</v>
      </c>
      <c r="F51" s="2">
        <v>0</v>
      </c>
      <c r="G51" s="127">
        <v>2</v>
      </c>
      <c r="H51" s="127">
        <v>0</v>
      </c>
      <c r="I51" s="127">
        <v>0</v>
      </c>
      <c r="J51" s="127">
        <v>0</v>
      </c>
      <c r="K51" s="11">
        <v>0</v>
      </c>
      <c r="L51" s="2">
        <v>0</v>
      </c>
      <c r="M51" s="2">
        <v>0</v>
      </c>
      <c r="N51" s="2">
        <v>0</v>
      </c>
      <c r="O51" s="2">
        <v>0</v>
      </c>
      <c r="P51" s="149">
        <f t="shared" si="2"/>
        <v>2</v>
      </c>
      <c r="Q51" s="2">
        <f t="shared" si="3"/>
        <v>0</v>
      </c>
    </row>
    <row r="52" spans="1:17" ht="26.5" x14ac:dyDescent="0.35">
      <c r="A52" s="1">
        <v>1634</v>
      </c>
      <c r="B52" s="1">
        <v>38303</v>
      </c>
      <c r="C52" s="22" t="s">
        <v>230</v>
      </c>
      <c r="D52" s="23" t="s">
        <v>149</v>
      </c>
      <c r="E52" s="2">
        <v>1</v>
      </c>
      <c r="F52" s="2">
        <v>0</v>
      </c>
      <c r="G52" s="127">
        <v>1</v>
      </c>
      <c r="H52" s="127">
        <v>0</v>
      </c>
      <c r="I52" s="127">
        <v>0</v>
      </c>
      <c r="J52" s="127">
        <v>0</v>
      </c>
      <c r="K52" s="11">
        <v>0</v>
      </c>
      <c r="L52" s="2">
        <v>0</v>
      </c>
      <c r="M52" s="2">
        <v>0</v>
      </c>
      <c r="N52" s="2">
        <v>0</v>
      </c>
      <c r="O52" s="2">
        <v>0</v>
      </c>
      <c r="P52" s="149">
        <f t="shared" si="2"/>
        <v>1</v>
      </c>
      <c r="Q52" s="2">
        <f t="shared" si="3"/>
        <v>0</v>
      </c>
    </row>
    <row r="53" spans="1:17" x14ac:dyDescent="0.35">
      <c r="A53" s="1">
        <v>1635</v>
      </c>
      <c r="B53" s="1">
        <v>38362</v>
      </c>
      <c r="C53" s="22" t="s">
        <v>231</v>
      </c>
      <c r="D53" s="23" t="s">
        <v>150</v>
      </c>
      <c r="E53" s="2">
        <v>2</v>
      </c>
      <c r="F53" s="2">
        <v>0</v>
      </c>
      <c r="G53" s="127">
        <v>2</v>
      </c>
      <c r="H53" s="127">
        <v>0</v>
      </c>
      <c r="I53" s="127">
        <v>0</v>
      </c>
      <c r="J53" s="127">
        <v>0</v>
      </c>
      <c r="K53" s="11">
        <v>0</v>
      </c>
      <c r="L53" s="2">
        <v>0</v>
      </c>
      <c r="M53" s="2">
        <v>0</v>
      </c>
      <c r="N53" s="2">
        <v>0</v>
      </c>
      <c r="O53" s="2">
        <v>0</v>
      </c>
      <c r="P53" s="149">
        <f t="shared" si="2"/>
        <v>2</v>
      </c>
      <c r="Q53" s="2">
        <f t="shared" si="3"/>
        <v>0</v>
      </c>
    </row>
    <row r="54" spans="1:17" ht="26.5" x14ac:dyDescent="0.35">
      <c r="A54" s="1">
        <v>1638</v>
      </c>
      <c r="B54" s="1">
        <v>38257</v>
      </c>
      <c r="C54" s="22" t="s">
        <v>232</v>
      </c>
      <c r="D54" s="23" t="s">
        <v>159</v>
      </c>
      <c r="E54" s="2">
        <v>12</v>
      </c>
      <c r="F54" s="2">
        <v>-25</v>
      </c>
      <c r="G54" s="127">
        <v>12</v>
      </c>
      <c r="H54" s="127">
        <v>0</v>
      </c>
      <c r="I54" s="127">
        <v>0</v>
      </c>
      <c r="J54" s="127">
        <v>0</v>
      </c>
      <c r="K54" s="11">
        <v>0</v>
      </c>
      <c r="L54" s="2">
        <v>0</v>
      </c>
      <c r="M54" s="2">
        <v>0</v>
      </c>
      <c r="N54" s="2">
        <v>0</v>
      </c>
      <c r="O54" s="2">
        <v>0</v>
      </c>
      <c r="P54" s="149">
        <f t="shared" si="2"/>
        <v>12</v>
      </c>
      <c r="Q54" s="2">
        <f t="shared" si="3"/>
        <v>0</v>
      </c>
    </row>
    <row r="55" spans="1:17" x14ac:dyDescent="0.35">
      <c r="A55" s="16">
        <v>1644</v>
      </c>
      <c r="B55" s="159">
        <v>38490</v>
      </c>
      <c r="C55" s="129" t="s">
        <v>206</v>
      </c>
      <c r="D55" s="160" t="s">
        <v>148</v>
      </c>
      <c r="E55" s="161">
        <v>9</v>
      </c>
      <c r="F55" s="161">
        <v>0</v>
      </c>
      <c r="G55" s="62">
        <v>0</v>
      </c>
      <c r="H55" s="62">
        <v>9</v>
      </c>
      <c r="I55" s="62">
        <v>0</v>
      </c>
      <c r="J55" s="62">
        <v>0</v>
      </c>
      <c r="K55" s="62">
        <v>0</v>
      </c>
      <c r="L55" s="161">
        <v>0</v>
      </c>
      <c r="M55" s="161">
        <v>0</v>
      </c>
      <c r="N55" s="161">
        <v>0</v>
      </c>
      <c r="O55" s="16">
        <v>0</v>
      </c>
      <c r="P55" s="149">
        <f t="shared" si="2"/>
        <v>9</v>
      </c>
      <c r="Q55" s="2">
        <f t="shared" si="3"/>
        <v>0</v>
      </c>
    </row>
    <row r="56" spans="1:17" ht="26" x14ac:dyDescent="0.35">
      <c r="A56" s="16">
        <v>1646</v>
      </c>
      <c r="B56" s="159">
        <v>38535</v>
      </c>
      <c r="C56" s="129" t="s">
        <v>252</v>
      </c>
      <c r="D56" s="160" t="s">
        <v>253</v>
      </c>
      <c r="E56" s="161">
        <v>1</v>
      </c>
      <c r="F56" s="161">
        <v>0</v>
      </c>
      <c r="G56" s="62">
        <v>1</v>
      </c>
      <c r="H56" s="62">
        <v>0</v>
      </c>
      <c r="I56" s="62">
        <v>0</v>
      </c>
      <c r="J56" s="62">
        <v>0</v>
      </c>
      <c r="K56" s="62">
        <v>0</v>
      </c>
      <c r="L56" s="161">
        <v>0</v>
      </c>
      <c r="M56" s="161">
        <v>0</v>
      </c>
      <c r="N56" s="161">
        <v>0</v>
      </c>
      <c r="O56" s="16">
        <v>0</v>
      </c>
      <c r="P56" s="149">
        <f t="shared" si="2"/>
        <v>1</v>
      </c>
      <c r="Q56" s="2">
        <f t="shared" si="3"/>
        <v>0</v>
      </c>
    </row>
    <row r="57" spans="1:17" x14ac:dyDescent="0.35">
      <c r="A57" s="16">
        <v>1648</v>
      </c>
      <c r="B57" s="159">
        <v>36510</v>
      </c>
      <c r="C57" s="129" t="s">
        <v>163</v>
      </c>
      <c r="D57" s="160" t="s">
        <v>158</v>
      </c>
      <c r="E57" s="161">
        <v>9</v>
      </c>
      <c r="F57" s="161">
        <v>0</v>
      </c>
      <c r="G57" s="62">
        <v>9</v>
      </c>
      <c r="H57" s="62">
        <v>0</v>
      </c>
      <c r="I57" s="62">
        <v>0</v>
      </c>
      <c r="J57" s="62">
        <v>0</v>
      </c>
      <c r="K57" s="62">
        <v>0</v>
      </c>
      <c r="L57" s="161">
        <v>0</v>
      </c>
      <c r="M57" s="161">
        <v>0</v>
      </c>
      <c r="N57" s="161">
        <v>0</v>
      </c>
      <c r="O57" s="16">
        <v>0</v>
      </c>
      <c r="P57" s="149">
        <f t="shared" si="2"/>
        <v>9</v>
      </c>
      <c r="Q57" s="2">
        <f t="shared" si="3"/>
        <v>0</v>
      </c>
    </row>
    <row r="58" spans="1:17" x14ac:dyDescent="0.35">
      <c r="A58" s="16">
        <v>1649</v>
      </c>
      <c r="B58" s="159">
        <v>38759</v>
      </c>
      <c r="C58" s="129" t="s">
        <v>254</v>
      </c>
      <c r="D58" s="160" t="s">
        <v>150</v>
      </c>
      <c r="E58" s="161">
        <v>2</v>
      </c>
      <c r="F58" s="161">
        <v>0</v>
      </c>
      <c r="G58" s="62">
        <v>2</v>
      </c>
      <c r="H58" s="62">
        <v>0</v>
      </c>
      <c r="I58" s="62">
        <v>0</v>
      </c>
      <c r="J58" s="62">
        <v>0</v>
      </c>
      <c r="K58" s="62">
        <v>0</v>
      </c>
      <c r="L58" s="161">
        <v>0</v>
      </c>
      <c r="M58" s="161">
        <v>0</v>
      </c>
      <c r="N58" s="161">
        <v>0</v>
      </c>
      <c r="O58" s="16">
        <v>0</v>
      </c>
      <c r="P58" s="149">
        <f t="shared" si="2"/>
        <v>2</v>
      </c>
      <c r="Q58" s="2">
        <f t="shared" si="3"/>
        <v>0</v>
      </c>
    </row>
    <row r="59" spans="1:17" x14ac:dyDescent="0.35">
      <c r="A59" s="16">
        <v>1650</v>
      </c>
      <c r="B59" s="159">
        <v>37597</v>
      </c>
      <c r="C59" s="129" t="s">
        <v>255</v>
      </c>
      <c r="D59" s="160" t="s">
        <v>149</v>
      </c>
      <c r="E59" s="161">
        <v>10</v>
      </c>
      <c r="F59" s="161">
        <v>0</v>
      </c>
      <c r="G59" s="62">
        <v>10</v>
      </c>
      <c r="H59" s="62">
        <v>0</v>
      </c>
      <c r="I59" s="62">
        <v>0</v>
      </c>
      <c r="J59" s="62">
        <v>0</v>
      </c>
      <c r="K59" s="62">
        <v>0</v>
      </c>
      <c r="L59" s="161">
        <v>0</v>
      </c>
      <c r="M59" s="161">
        <v>0</v>
      </c>
      <c r="N59" s="161">
        <v>0</v>
      </c>
      <c r="O59" s="16">
        <v>0</v>
      </c>
      <c r="P59" s="149">
        <f t="shared" si="2"/>
        <v>10</v>
      </c>
      <c r="Q59" s="2">
        <f t="shared" si="3"/>
        <v>0</v>
      </c>
    </row>
    <row r="60" spans="1:17" ht="26" x14ac:dyDescent="0.35">
      <c r="A60" s="16">
        <v>1651</v>
      </c>
      <c r="B60" s="159">
        <v>38368</v>
      </c>
      <c r="C60" s="129" t="s">
        <v>256</v>
      </c>
      <c r="D60" s="160" t="s">
        <v>253</v>
      </c>
      <c r="E60" s="161">
        <v>1</v>
      </c>
      <c r="F60" s="161">
        <v>0</v>
      </c>
      <c r="G60" s="62">
        <v>1</v>
      </c>
      <c r="H60" s="62">
        <v>0</v>
      </c>
      <c r="I60" s="62">
        <v>0</v>
      </c>
      <c r="J60" s="62">
        <v>0</v>
      </c>
      <c r="K60" s="62">
        <v>0</v>
      </c>
      <c r="L60" s="161">
        <v>0</v>
      </c>
      <c r="M60" s="161">
        <v>0</v>
      </c>
      <c r="N60" s="161">
        <v>0</v>
      </c>
      <c r="O60" s="16">
        <v>0</v>
      </c>
      <c r="P60" s="149">
        <f t="shared" si="2"/>
        <v>1</v>
      </c>
      <c r="Q60" s="2">
        <f t="shared" si="3"/>
        <v>0</v>
      </c>
    </row>
    <row r="61" spans="1:17" x14ac:dyDescent="0.35">
      <c r="A61" s="16">
        <v>1652</v>
      </c>
      <c r="B61" s="159">
        <v>38515</v>
      </c>
      <c r="C61" s="129" t="s">
        <v>257</v>
      </c>
      <c r="D61" s="160" t="s">
        <v>148</v>
      </c>
      <c r="E61" s="161">
        <v>3</v>
      </c>
      <c r="F61" s="161">
        <v>0</v>
      </c>
      <c r="G61" s="62">
        <v>3</v>
      </c>
      <c r="H61" s="62">
        <v>0</v>
      </c>
      <c r="I61" s="62">
        <v>0</v>
      </c>
      <c r="J61" s="62">
        <v>0</v>
      </c>
      <c r="K61" s="62">
        <v>0</v>
      </c>
      <c r="L61" s="161">
        <v>0</v>
      </c>
      <c r="M61" s="161">
        <v>0</v>
      </c>
      <c r="N61" s="161">
        <v>0</v>
      </c>
      <c r="O61" s="16">
        <v>0</v>
      </c>
      <c r="P61" s="149">
        <f t="shared" si="2"/>
        <v>3</v>
      </c>
      <c r="Q61" s="2">
        <f t="shared" si="3"/>
        <v>0</v>
      </c>
    </row>
    <row r="62" spans="1:17" x14ac:dyDescent="0.35">
      <c r="A62" s="16">
        <v>1653</v>
      </c>
      <c r="B62" s="159">
        <v>38772</v>
      </c>
      <c r="C62" s="155" t="s">
        <v>258</v>
      </c>
      <c r="D62" s="156" t="s">
        <v>158</v>
      </c>
      <c r="E62" s="161">
        <v>1</v>
      </c>
      <c r="F62" s="161">
        <v>0</v>
      </c>
      <c r="G62" s="62">
        <v>1</v>
      </c>
      <c r="H62" s="62">
        <v>0</v>
      </c>
      <c r="I62" s="62">
        <v>0</v>
      </c>
      <c r="J62" s="62">
        <v>0</v>
      </c>
      <c r="K62" s="62">
        <v>0</v>
      </c>
      <c r="L62" s="161">
        <v>0</v>
      </c>
      <c r="M62" s="161">
        <v>0</v>
      </c>
      <c r="N62" s="161">
        <v>0</v>
      </c>
      <c r="O62" s="16">
        <v>0</v>
      </c>
      <c r="P62" s="149">
        <f t="shared" si="2"/>
        <v>1</v>
      </c>
      <c r="Q62" s="2">
        <f t="shared" si="3"/>
        <v>0</v>
      </c>
    </row>
    <row r="63" spans="1:17" x14ac:dyDescent="0.35">
      <c r="A63" s="16">
        <v>1654</v>
      </c>
      <c r="B63" s="159">
        <v>38591</v>
      </c>
      <c r="C63" s="155" t="s">
        <v>259</v>
      </c>
      <c r="D63" s="156" t="s">
        <v>155</v>
      </c>
      <c r="E63" s="161">
        <v>2</v>
      </c>
      <c r="F63" s="161">
        <v>0</v>
      </c>
      <c r="G63" s="62">
        <v>2</v>
      </c>
      <c r="H63" s="62">
        <v>0</v>
      </c>
      <c r="I63" s="62">
        <v>0</v>
      </c>
      <c r="J63" s="62">
        <v>0</v>
      </c>
      <c r="K63" s="62">
        <v>0</v>
      </c>
      <c r="L63" s="161">
        <v>0</v>
      </c>
      <c r="M63" s="161">
        <v>0</v>
      </c>
      <c r="N63" s="161">
        <v>0</v>
      </c>
      <c r="O63" s="16">
        <v>0</v>
      </c>
      <c r="P63" s="149">
        <f t="shared" si="2"/>
        <v>2</v>
      </c>
      <c r="Q63" s="2">
        <f t="shared" si="3"/>
        <v>0</v>
      </c>
    </row>
    <row r="64" spans="1:17" x14ac:dyDescent="0.35">
      <c r="A64" s="16">
        <v>1655</v>
      </c>
      <c r="B64" s="159">
        <v>38878</v>
      </c>
      <c r="C64" s="155" t="s">
        <v>166</v>
      </c>
      <c r="D64" s="156" t="s">
        <v>148</v>
      </c>
      <c r="E64" s="161">
        <v>1</v>
      </c>
      <c r="F64" s="161">
        <v>0</v>
      </c>
      <c r="G64" s="62">
        <v>1</v>
      </c>
      <c r="H64" s="62">
        <v>0</v>
      </c>
      <c r="I64" s="62">
        <v>0</v>
      </c>
      <c r="J64" s="62">
        <v>0</v>
      </c>
      <c r="K64" s="62">
        <v>0</v>
      </c>
      <c r="L64" s="161">
        <v>0</v>
      </c>
      <c r="M64" s="161">
        <v>0</v>
      </c>
      <c r="N64" s="161">
        <v>0</v>
      </c>
      <c r="O64" s="16">
        <v>0</v>
      </c>
      <c r="P64" s="149">
        <f t="shared" si="2"/>
        <v>1</v>
      </c>
      <c r="Q64" s="2">
        <f t="shared" si="3"/>
        <v>0</v>
      </c>
    </row>
    <row r="65" spans="1:17" ht="26" x14ac:dyDescent="0.35">
      <c r="A65" s="16">
        <v>1656</v>
      </c>
      <c r="B65" s="159">
        <v>38991</v>
      </c>
      <c r="C65" s="155" t="s">
        <v>260</v>
      </c>
      <c r="D65" s="156" t="s">
        <v>155</v>
      </c>
      <c r="E65" s="161">
        <v>2</v>
      </c>
      <c r="F65" s="161">
        <v>0</v>
      </c>
      <c r="G65" s="62">
        <v>2</v>
      </c>
      <c r="H65" s="62">
        <v>0</v>
      </c>
      <c r="I65" s="62">
        <v>0</v>
      </c>
      <c r="J65" s="62">
        <v>0</v>
      </c>
      <c r="K65" s="62">
        <v>0</v>
      </c>
      <c r="L65" s="161">
        <v>0</v>
      </c>
      <c r="M65" s="161">
        <v>0</v>
      </c>
      <c r="N65" s="161">
        <v>0</v>
      </c>
      <c r="O65" s="16">
        <v>0</v>
      </c>
      <c r="P65" s="149">
        <f t="shared" ref="P65:P85" si="4">SUM(G65:K65)</f>
        <v>2</v>
      </c>
      <c r="Q65" s="2">
        <f t="shared" si="3"/>
        <v>0</v>
      </c>
    </row>
    <row r="66" spans="1:17" ht="26" x14ac:dyDescent="0.35">
      <c r="A66" s="16">
        <v>1657</v>
      </c>
      <c r="B66" s="159">
        <v>39002</v>
      </c>
      <c r="C66" s="155" t="s">
        <v>261</v>
      </c>
      <c r="D66" s="156" t="s">
        <v>150</v>
      </c>
      <c r="E66" s="161">
        <v>1</v>
      </c>
      <c r="F66" s="161">
        <v>0</v>
      </c>
      <c r="G66" s="62">
        <v>1</v>
      </c>
      <c r="H66" s="62">
        <v>0</v>
      </c>
      <c r="I66" s="62">
        <v>0</v>
      </c>
      <c r="J66" s="62">
        <v>0</v>
      </c>
      <c r="K66" s="62">
        <v>0</v>
      </c>
      <c r="L66" s="161">
        <v>0</v>
      </c>
      <c r="M66" s="161">
        <v>0</v>
      </c>
      <c r="N66" s="161">
        <v>0</v>
      </c>
      <c r="O66" s="16">
        <v>0</v>
      </c>
      <c r="P66" s="149">
        <f t="shared" si="4"/>
        <v>1</v>
      </c>
      <c r="Q66" s="2">
        <f t="shared" si="3"/>
        <v>0</v>
      </c>
    </row>
    <row r="67" spans="1:17" ht="26" x14ac:dyDescent="0.35">
      <c r="A67" s="16">
        <v>1658</v>
      </c>
      <c r="B67" s="159">
        <v>38844</v>
      </c>
      <c r="C67" s="155" t="s">
        <v>262</v>
      </c>
      <c r="D67" s="156" t="s">
        <v>150</v>
      </c>
      <c r="E67" s="161">
        <v>3</v>
      </c>
      <c r="F67" s="161">
        <v>0</v>
      </c>
      <c r="G67" s="62">
        <v>3</v>
      </c>
      <c r="H67" s="62">
        <v>0</v>
      </c>
      <c r="I67" s="62">
        <v>0</v>
      </c>
      <c r="J67" s="62">
        <v>0</v>
      </c>
      <c r="K67" s="62">
        <v>0</v>
      </c>
      <c r="L67" s="161">
        <v>0</v>
      </c>
      <c r="M67" s="161">
        <v>0</v>
      </c>
      <c r="N67" s="161">
        <v>0</v>
      </c>
      <c r="O67" s="16">
        <v>0</v>
      </c>
      <c r="P67" s="149">
        <f t="shared" si="4"/>
        <v>3</v>
      </c>
      <c r="Q67" s="2">
        <f t="shared" si="3"/>
        <v>0</v>
      </c>
    </row>
    <row r="68" spans="1:17" x14ac:dyDescent="0.35">
      <c r="A68" s="16">
        <v>1659</v>
      </c>
      <c r="B68" s="159">
        <v>39139</v>
      </c>
      <c r="C68" s="155" t="s">
        <v>263</v>
      </c>
      <c r="D68" s="156" t="s">
        <v>149</v>
      </c>
      <c r="E68" s="161">
        <v>3</v>
      </c>
      <c r="F68" s="161">
        <v>0</v>
      </c>
      <c r="G68" s="62">
        <v>3</v>
      </c>
      <c r="H68" s="62">
        <v>0</v>
      </c>
      <c r="I68" s="62">
        <v>0</v>
      </c>
      <c r="J68" s="62">
        <v>0</v>
      </c>
      <c r="K68" s="62">
        <v>0</v>
      </c>
      <c r="L68" s="161">
        <v>0</v>
      </c>
      <c r="M68" s="161">
        <v>0</v>
      </c>
      <c r="N68" s="161">
        <v>0</v>
      </c>
      <c r="O68" s="16">
        <v>0</v>
      </c>
      <c r="P68" s="149">
        <f t="shared" si="4"/>
        <v>3</v>
      </c>
      <c r="Q68" s="2">
        <f t="shared" si="3"/>
        <v>0</v>
      </c>
    </row>
    <row r="69" spans="1:17" x14ac:dyDescent="0.35">
      <c r="A69" s="16">
        <v>1662</v>
      </c>
      <c r="B69" s="137">
        <v>38905</v>
      </c>
      <c r="C69" s="155" t="s">
        <v>264</v>
      </c>
      <c r="D69" s="156" t="s">
        <v>157</v>
      </c>
      <c r="E69" s="161">
        <v>1</v>
      </c>
      <c r="F69" s="161">
        <v>0</v>
      </c>
      <c r="G69" s="62">
        <v>1</v>
      </c>
      <c r="H69" s="62">
        <v>0</v>
      </c>
      <c r="I69" s="62">
        <v>0</v>
      </c>
      <c r="J69" s="62">
        <v>0</v>
      </c>
      <c r="K69" s="62">
        <v>0</v>
      </c>
      <c r="L69" s="161">
        <v>0</v>
      </c>
      <c r="M69" s="161">
        <v>0</v>
      </c>
      <c r="N69" s="161">
        <v>0</v>
      </c>
      <c r="O69" s="16">
        <v>0</v>
      </c>
      <c r="P69" s="149">
        <f t="shared" si="4"/>
        <v>1</v>
      </c>
      <c r="Q69" s="2">
        <f t="shared" ref="Q69:Q85" si="5">SUM(K69:N69)</f>
        <v>0</v>
      </c>
    </row>
    <row r="70" spans="1:17" x14ac:dyDescent="0.35">
      <c r="A70" s="16">
        <v>1663</v>
      </c>
      <c r="B70" s="137">
        <v>38916</v>
      </c>
      <c r="C70" s="155" t="s">
        <v>265</v>
      </c>
      <c r="D70" s="156" t="s">
        <v>161</v>
      </c>
      <c r="E70" s="161">
        <v>1</v>
      </c>
      <c r="F70" s="161">
        <v>0</v>
      </c>
      <c r="G70" s="62">
        <v>1</v>
      </c>
      <c r="H70" s="62">
        <v>0</v>
      </c>
      <c r="I70" s="62">
        <v>0</v>
      </c>
      <c r="J70" s="62">
        <v>0</v>
      </c>
      <c r="K70" s="62">
        <v>0</v>
      </c>
      <c r="L70" s="161">
        <v>0</v>
      </c>
      <c r="M70" s="161">
        <v>0</v>
      </c>
      <c r="N70" s="161">
        <v>0</v>
      </c>
      <c r="O70" s="16">
        <v>0</v>
      </c>
      <c r="P70" s="149">
        <f t="shared" si="4"/>
        <v>1</v>
      </c>
      <c r="Q70" s="2">
        <f t="shared" si="5"/>
        <v>0</v>
      </c>
    </row>
    <row r="71" spans="1:17" x14ac:dyDescent="0.35">
      <c r="A71" s="16">
        <v>1665</v>
      </c>
      <c r="B71" s="137">
        <v>39251</v>
      </c>
      <c r="C71" s="155" t="s">
        <v>266</v>
      </c>
      <c r="D71" s="156" t="s">
        <v>154</v>
      </c>
      <c r="E71" s="161">
        <v>1</v>
      </c>
      <c r="F71" s="161">
        <v>0</v>
      </c>
      <c r="G71" s="62">
        <v>1</v>
      </c>
      <c r="H71" s="62">
        <v>0</v>
      </c>
      <c r="I71" s="62">
        <v>0</v>
      </c>
      <c r="J71" s="62">
        <v>0</v>
      </c>
      <c r="K71" s="62">
        <v>0</v>
      </c>
      <c r="L71" s="161">
        <v>0</v>
      </c>
      <c r="M71" s="161">
        <v>0</v>
      </c>
      <c r="N71" s="161">
        <v>0</v>
      </c>
      <c r="O71" s="16">
        <v>0</v>
      </c>
      <c r="P71" s="149">
        <f t="shared" si="4"/>
        <v>1</v>
      </c>
      <c r="Q71" s="2">
        <f t="shared" si="5"/>
        <v>0</v>
      </c>
    </row>
    <row r="72" spans="1:17" ht="26" x14ac:dyDescent="0.35">
      <c r="A72" s="16">
        <v>1666</v>
      </c>
      <c r="B72" s="137">
        <v>39062</v>
      </c>
      <c r="C72" s="155" t="s">
        <v>267</v>
      </c>
      <c r="D72" s="156" t="s">
        <v>253</v>
      </c>
      <c r="E72" s="161">
        <v>4</v>
      </c>
      <c r="F72" s="161">
        <v>0</v>
      </c>
      <c r="G72" s="62">
        <v>4</v>
      </c>
      <c r="H72" s="62">
        <v>0</v>
      </c>
      <c r="I72" s="62">
        <v>0</v>
      </c>
      <c r="J72" s="62">
        <v>0</v>
      </c>
      <c r="K72" s="62">
        <v>0</v>
      </c>
      <c r="L72" s="161">
        <v>0</v>
      </c>
      <c r="M72" s="161">
        <v>0</v>
      </c>
      <c r="N72" s="161">
        <v>0</v>
      </c>
      <c r="O72" s="16">
        <v>0</v>
      </c>
      <c r="P72" s="149">
        <f t="shared" si="4"/>
        <v>4</v>
      </c>
      <c r="Q72" s="2">
        <f t="shared" si="5"/>
        <v>0</v>
      </c>
    </row>
    <row r="73" spans="1:17" ht="39" x14ac:dyDescent="0.35">
      <c r="A73" s="16">
        <v>1667</v>
      </c>
      <c r="B73" s="137">
        <v>38088</v>
      </c>
      <c r="C73" s="155" t="s">
        <v>268</v>
      </c>
      <c r="D73" s="156" t="s">
        <v>155</v>
      </c>
      <c r="E73" s="161">
        <v>6</v>
      </c>
      <c r="F73" s="161">
        <v>0</v>
      </c>
      <c r="G73" s="62">
        <v>6</v>
      </c>
      <c r="H73" s="62">
        <v>0</v>
      </c>
      <c r="I73" s="62">
        <v>0</v>
      </c>
      <c r="J73" s="62">
        <v>0</v>
      </c>
      <c r="K73" s="62">
        <v>0</v>
      </c>
      <c r="L73" s="161">
        <v>0</v>
      </c>
      <c r="M73" s="161">
        <v>0</v>
      </c>
      <c r="N73" s="161">
        <v>0</v>
      </c>
      <c r="O73" s="16">
        <v>0</v>
      </c>
      <c r="P73" s="149">
        <f t="shared" si="4"/>
        <v>6</v>
      </c>
      <c r="Q73" s="2">
        <f t="shared" si="5"/>
        <v>0</v>
      </c>
    </row>
    <row r="74" spans="1:17" ht="26" x14ac:dyDescent="0.35">
      <c r="A74" s="16">
        <v>1668</v>
      </c>
      <c r="B74" s="137">
        <v>38837</v>
      </c>
      <c r="C74" s="155" t="s">
        <v>269</v>
      </c>
      <c r="D74" s="156" t="s">
        <v>146</v>
      </c>
      <c r="E74" s="161">
        <v>1</v>
      </c>
      <c r="F74" s="161">
        <v>0</v>
      </c>
      <c r="G74" s="62">
        <v>1</v>
      </c>
      <c r="H74" s="62">
        <v>0</v>
      </c>
      <c r="I74" s="62">
        <v>0</v>
      </c>
      <c r="J74" s="62">
        <v>0</v>
      </c>
      <c r="K74" s="62">
        <v>0</v>
      </c>
      <c r="L74" s="161">
        <v>0</v>
      </c>
      <c r="M74" s="161">
        <v>0</v>
      </c>
      <c r="N74" s="161">
        <v>0</v>
      </c>
      <c r="O74" s="16">
        <v>0</v>
      </c>
      <c r="P74" s="149">
        <f t="shared" si="4"/>
        <v>1</v>
      </c>
      <c r="Q74" s="2">
        <f t="shared" si="5"/>
        <v>0</v>
      </c>
    </row>
    <row r="75" spans="1:17" ht="26" x14ac:dyDescent="0.35">
      <c r="A75" s="16">
        <v>1669</v>
      </c>
      <c r="B75" s="67">
        <v>39308</v>
      </c>
      <c r="C75" s="155" t="s">
        <v>270</v>
      </c>
      <c r="D75" s="156" t="s">
        <v>153</v>
      </c>
      <c r="E75" s="161">
        <v>1</v>
      </c>
      <c r="F75" s="161">
        <v>0</v>
      </c>
      <c r="G75" s="62">
        <v>1</v>
      </c>
      <c r="H75" s="62">
        <v>0</v>
      </c>
      <c r="I75" s="62">
        <v>0</v>
      </c>
      <c r="J75" s="62">
        <v>0</v>
      </c>
      <c r="K75" s="62">
        <v>0</v>
      </c>
      <c r="L75" s="161">
        <v>0</v>
      </c>
      <c r="M75" s="161">
        <v>0</v>
      </c>
      <c r="N75" s="161">
        <v>0</v>
      </c>
      <c r="O75" s="16">
        <v>0</v>
      </c>
      <c r="P75" s="149">
        <f t="shared" si="4"/>
        <v>1</v>
      </c>
      <c r="Q75" s="2">
        <f t="shared" si="5"/>
        <v>0</v>
      </c>
    </row>
    <row r="76" spans="1:17" ht="26" x14ac:dyDescent="0.35">
      <c r="A76" s="16">
        <v>1670</v>
      </c>
      <c r="B76" s="159">
        <v>38807</v>
      </c>
      <c r="C76" s="155" t="s">
        <v>271</v>
      </c>
      <c r="D76" s="156" t="s">
        <v>146</v>
      </c>
      <c r="E76" s="161">
        <v>7</v>
      </c>
      <c r="F76" s="161">
        <v>0</v>
      </c>
      <c r="G76" s="62">
        <v>7</v>
      </c>
      <c r="H76" s="62">
        <v>0</v>
      </c>
      <c r="I76" s="62">
        <v>0</v>
      </c>
      <c r="J76" s="62">
        <v>0</v>
      </c>
      <c r="K76" s="62">
        <v>0</v>
      </c>
      <c r="L76" s="161">
        <v>0</v>
      </c>
      <c r="M76" s="161">
        <v>0</v>
      </c>
      <c r="N76" s="161">
        <v>0</v>
      </c>
      <c r="O76" s="16">
        <v>0</v>
      </c>
      <c r="P76" s="149">
        <f t="shared" si="4"/>
        <v>7</v>
      </c>
      <c r="Q76" s="2">
        <f t="shared" si="5"/>
        <v>0</v>
      </c>
    </row>
    <row r="77" spans="1:17" ht="26" x14ac:dyDescent="0.35">
      <c r="A77" s="16">
        <v>1671</v>
      </c>
      <c r="B77" s="159">
        <v>38503</v>
      </c>
      <c r="C77" s="155" t="s">
        <v>272</v>
      </c>
      <c r="D77" s="156" t="s">
        <v>150</v>
      </c>
      <c r="E77" s="161">
        <v>1</v>
      </c>
      <c r="F77" s="161">
        <v>0</v>
      </c>
      <c r="G77" s="62">
        <v>1</v>
      </c>
      <c r="H77" s="62">
        <v>0</v>
      </c>
      <c r="I77" s="62">
        <v>0</v>
      </c>
      <c r="J77" s="62">
        <v>0</v>
      </c>
      <c r="K77" s="62">
        <v>0</v>
      </c>
      <c r="L77" s="161">
        <v>0</v>
      </c>
      <c r="M77" s="161">
        <v>0</v>
      </c>
      <c r="N77" s="161">
        <v>0</v>
      </c>
      <c r="O77" s="16">
        <v>0</v>
      </c>
      <c r="P77" s="149">
        <f t="shared" si="4"/>
        <v>1</v>
      </c>
      <c r="Q77" s="2">
        <f t="shared" si="5"/>
        <v>0</v>
      </c>
    </row>
    <row r="78" spans="1:17" ht="26" x14ac:dyDescent="0.35">
      <c r="A78" s="16">
        <v>1672</v>
      </c>
      <c r="B78" s="159">
        <v>38896</v>
      </c>
      <c r="C78" s="155" t="s">
        <v>273</v>
      </c>
      <c r="D78" s="156" t="s">
        <v>149</v>
      </c>
      <c r="E78" s="161">
        <v>4</v>
      </c>
      <c r="F78" s="161">
        <v>0</v>
      </c>
      <c r="G78" s="62">
        <v>4</v>
      </c>
      <c r="H78" s="62">
        <v>0</v>
      </c>
      <c r="I78" s="62">
        <v>0</v>
      </c>
      <c r="J78" s="62">
        <v>0</v>
      </c>
      <c r="K78" s="62">
        <v>0</v>
      </c>
      <c r="L78" s="161">
        <v>0</v>
      </c>
      <c r="M78" s="161">
        <v>0</v>
      </c>
      <c r="N78" s="161">
        <v>0</v>
      </c>
      <c r="O78" s="16">
        <v>0</v>
      </c>
      <c r="P78" s="149">
        <f t="shared" si="4"/>
        <v>4</v>
      </c>
      <c r="Q78" s="2">
        <f t="shared" si="5"/>
        <v>0</v>
      </c>
    </row>
    <row r="79" spans="1:17" ht="26" x14ac:dyDescent="0.35">
      <c r="A79" s="16">
        <v>1674</v>
      </c>
      <c r="B79" s="159">
        <v>38448</v>
      </c>
      <c r="C79" s="155" t="s">
        <v>274</v>
      </c>
      <c r="D79" s="156" t="s">
        <v>148</v>
      </c>
      <c r="E79" s="161">
        <v>3</v>
      </c>
      <c r="F79" s="161">
        <v>0</v>
      </c>
      <c r="G79" s="62">
        <v>3</v>
      </c>
      <c r="H79" s="62">
        <v>0</v>
      </c>
      <c r="I79" s="62">
        <v>0</v>
      </c>
      <c r="J79" s="62">
        <v>0</v>
      </c>
      <c r="K79" s="62">
        <v>0</v>
      </c>
      <c r="L79" s="161">
        <v>0</v>
      </c>
      <c r="M79" s="161">
        <v>0</v>
      </c>
      <c r="N79" s="161">
        <v>0</v>
      </c>
      <c r="O79" s="16">
        <v>0</v>
      </c>
      <c r="P79" s="149">
        <f t="shared" si="4"/>
        <v>3</v>
      </c>
      <c r="Q79" s="2">
        <f t="shared" si="5"/>
        <v>0</v>
      </c>
    </row>
    <row r="80" spans="1:17" ht="26" x14ac:dyDescent="0.35">
      <c r="A80" s="16">
        <v>1675</v>
      </c>
      <c r="B80" s="159">
        <v>38625</v>
      </c>
      <c r="C80" s="155" t="s">
        <v>275</v>
      </c>
      <c r="D80" s="156" t="s">
        <v>150</v>
      </c>
      <c r="E80" s="161">
        <v>4</v>
      </c>
      <c r="F80" s="161">
        <v>0</v>
      </c>
      <c r="G80" s="62">
        <v>4</v>
      </c>
      <c r="H80" s="62">
        <v>0</v>
      </c>
      <c r="I80" s="62">
        <v>0</v>
      </c>
      <c r="J80" s="62">
        <v>0</v>
      </c>
      <c r="K80" s="62">
        <v>0</v>
      </c>
      <c r="L80" s="161">
        <v>0</v>
      </c>
      <c r="M80" s="161">
        <v>0</v>
      </c>
      <c r="N80" s="161">
        <v>0</v>
      </c>
      <c r="O80" s="16">
        <v>0</v>
      </c>
      <c r="P80" s="149">
        <f t="shared" si="4"/>
        <v>4</v>
      </c>
      <c r="Q80" s="2">
        <f t="shared" si="5"/>
        <v>0</v>
      </c>
    </row>
    <row r="81" spans="1:17" ht="26" x14ac:dyDescent="0.35">
      <c r="A81" s="16">
        <v>1676</v>
      </c>
      <c r="B81" s="159">
        <v>38392</v>
      </c>
      <c r="C81" s="155" t="s">
        <v>276</v>
      </c>
      <c r="D81" s="156" t="s">
        <v>150</v>
      </c>
      <c r="E81" s="161">
        <v>1</v>
      </c>
      <c r="F81" s="161">
        <v>0</v>
      </c>
      <c r="G81" s="62">
        <v>1</v>
      </c>
      <c r="H81" s="62">
        <v>0</v>
      </c>
      <c r="I81" s="62">
        <v>0</v>
      </c>
      <c r="J81" s="62">
        <v>0</v>
      </c>
      <c r="K81" s="62">
        <v>0</v>
      </c>
      <c r="L81" s="161">
        <v>0</v>
      </c>
      <c r="M81" s="161">
        <v>0</v>
      </c>
      <c r="N81" s="161">
        <v>0</v>
      </c>
      <c r="O81" s="16">
        <v>0</v>
      </c>
      <c r="P81" s="149">
        <f t="shared" si="4"/>
        <v>1</v>
      </c>
      <c r="Q81" s="2">
        <f t="shared" si="5"/>
        <v>0</v>
      </c>
    </row>
    <row r="82" spans="1:17" x14ac:dyDescent="0.35">
      <c r="A82" s="16">
        <v>1677</v>
      </c>
      <c r="B82" s="159">
        <v>35238</v>
      </c>
      <c r="C82" s="155" t="s">
        <v>111</v>
      </c>
      <c r="D82" s="156" t="s">
        <v>148</v>
      </c>
      <c r="E82" s="161">
        <v>1</v>
      </c>
      <c r="F82" s="161">
        <v>0</v>
      </c>
      <c r="G82" s="62">
        <v>1</v>
      </c>
      <c r="H82" s="62">
        <v>0</v>
      </c>
      <c r="I82" s="62">
        <v>0</v>
      </c>
      <c r="J82" s="62">
        <v>0</v>
      </c>
      <c r="K82" s="62">
        <v>0</v>
      </c>
      <c r="L82" s="161">
        <v>0</v>
      </c>
      <c r="M82" s="161">
        <v>0</v>
      </c>
      <c r="N82" s="161">
        <v>0</v>
      </c>
      <c r="O82" s="16">
        <v>0</v>
      </c>
      <c r="P82" s="149">
        <f t="shared" si="4"/>
        <v>1</v>
      </c>
      <c r="Q82" s="2">
        <f t="shared" si="5"/>
        <v>0</v>
      </c>
    </row>
    <row r="83" spans="1:17" x14ac:dyDescent="0.35">
      <c r="A83" s="16">
        <v>1678</v>
      </c>
      <c r="B83" s="159">
        <v>39392</v>
      </c>
      <c r="C83" s="155" t="s">
        <v>277</v>
      </c>
      <c r="D83" s="156" t="s">
        <v>150</v>
      </c>
      <c r="E83" s="161">
        <v>1</v>
      </c>
      <c r="F83" s="161">
        <v>0</v>
      </c>
      <c r="G83" s="62">
        <v>1</v>
      </c>
      <c r="H83" s="62">
        <v>0</v>
      </c>
      <c r="I83" s="62">
        <v>0</v>
      </c>
      <c r="J83" s="62">
        <v>0</v>
      </c>
      <c r="K83" s="62">
        <v>0</v>
      </c>
      <c r="L83" s="161">
        <v>0</v>
      </c>
      <c r="M83" s="161">
        <v>0</v>
      </c>
      <c r="N83" s="161">
        <v>0</v>
      </c>
      <c r="O83" s="16">
        <v>0</v>
      </c>
      <c r="P83" s="149">
        <f t="shared" si="4"/>
        <v>1</v>
      </c>
      <c r="Q83" s="2">
        <f t="shared" si="5"/>
        <v>0</v>
      </c>
    </row>
    <row r="84" spans="1:17" x14ac:dyDescent="0.35">
      <c r="A84" s="16">
        <v>1679</v>
      </c>
      <c r="B84" s="159">
        <v>39317</v>
      </c>
      <c r="C84" s="155" t="s">
        <v>278</v>
      </c>
      <c r="D84" s="156" t="s">
        <v>150</v>
      </c>
      <c r="E84" s="161">
        <v>3</v>
      </c>
      <c r="F84" s="161">
        <v>0</v>
      </c>
      <c r="G84" s="62">
        <v>3</v>
      </c>
      <c r="H84" s="62">
        <v>0</v>
      </c>
      <c r="I84" s="62">
        <v>0</v>
      </c>
      <c r="J84" s="62">
        <v>0</v>
      </c>
      <c r="K84" s="62">
        <v>0</v>
      </c>
      <c r="L84" s="161">
        <v>0</v>
      </c>
      <c r="M84" s="161">
        <v>0</v>
      </c>
      <c r="N84" s="161">
        <v>0</v>
      </c>
      <c r="O84" s="16">
        <v>0</v>
      </c>
      <c r="P84" s="149">
        <f t="shared" si="4"/>
        <v>3</v>
      </c>
      <c r="Q84" s="2">
        <f t="shared" si="5"/>
        <v>0</v>
      </c>
    </row>
    <row r="85" spans="1:17" x14ac:dyDescent="0.35">
      <c r="A85" s="16" t="s">
        <v>306</v>
      </c>
      <c r="B85" s="159"/>
      <c r="C85" s="155" t="s">
        <v>307</v>
      </c>
      <c r="D85" s="156" t="s">
        <v>155</v>
      </c>
      <c r="E85" s="161">
        <v>14</v>
      </c>
      <c r="F85" s="161">
        <v>0</v>
      </c>
      <c r="G85" s="62">
        <v>0</v>
      </c>
      <c r="H85" s="62">
        <v>14</v>
      </c>
      <c r="I85" s="62">
        <v>0</v>
      </c>
      <c r="J85" s="62">
        <v>0</v>
      </c>
      <c r="K85" s="62">
        <v>0</v>
      </c>
      <c r="L85" s="161">
        <v>0</v>
      </c>
      <c r="M85" s="161">
        <v>0</v>
      </c>
      <c r="N85" s="161">
        <v>0</v>
      </c>
      <c r="O85" s="16">
        <v>0</v>
      </c>
      <c r="P85" s="149">
        <f t="shared" si="4"/>
        <v>14</v>
      </c>
      <c r="Q85" s="2">
        <f t="shared" si="5"/>
        <v>0</v>
      </c>
    </row>
    <row r="86" spans="1:17" x14ac:dyDescent="0.35">
      <c r="A86" s="150"/>
      <c r="B86" s="150"/>
      <c r="C86" s="184" t="s">
        <v>94</v>
      </c>
      <c r="D86" s="185"/>
      <c r="E86" s="150">
        <f t="shared" ref="E86:Q86" si="6">SUM(E2:E85)</f>
        <v>1559</v>
      </c>
      <c r="F86" s="150">
        <f t="shared" si="6"/>
        <v>595</v>
      </c>
      <c r="G86" s="151">
        <f t="shared" si="6"/>
        <v>579</v>
      </c>
      <c r="H86" s="151">
        <f t="shared" si="6"/>
        <v>221</v>
      </c>
      <c r="I86" s="151">
        <f t="shared" si="6"/>
        <v>135</v>
      </c>
      <c r="J86" s="151">
        <f t="shared" si="6"/>
        <v>9</v>
      </c>
      <c r="K86" s="151">
        <f t="shared" si="6"/>
        <v>0</v>
      </c>
      <c r="L86" s="152">
        <f t="shared" si="6"/>
        <v>0</v>
      </c>
      <c r="M86" s="152">
        <f t="shared" si="6"/>
        <v>0</v>
      </c>
      <c r="N86" s="152">
        <f t="shared" si="6"/>
        <v>0</v>
      </c>
      <c r="O86" s="150">
        <f t="shared" si="6"/>
        <v>0</v>
      </c>
      <c r="P86" s="149">
        <f t="shared" si="6"/>
        <v>944</v>
      </c>
      <c r="Q86" s="150">
        <f t="shared" si="6"/>
        <v>0</v>
      </c>
    </row>
    <row r="89" spans="1:17" x14ac:dyDescent="0.35">
      <c r="P89" s="7"/>
      <c r="Q89" s="7"/>
    </row>
    <row r="90" spans="1:17" x14ac:dyDescent="0.35">
      <c r="C90" s="7"/>
    </row>
  </sheetData>
  <sheetProtection algorithmName="SHA-512" hashValue="dSS3ydGSWugDRkqnp/K5UBaRt4XVrGQOpw7Dz0G8FwIiGlXkNHVfkBsAsvEPpe7gR1moVND9DF2A2gzW1NltzQ==" saltValue="91s5idI3ds9yxfMBGmKVSw==" spinCount="100000" sheet="1" objects="1" scenarios="1"/>
  <mergeCells count="1">
    <mergeCell ref="C86:D8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3"/>
  <sheetViews>
    <sheetView workbookViewId="0">
      <pane xSplit="2" ySplit="1" topLeftCell="C5" activePane="bottomRight" state="frozen"/>
      <selection pane="topRight" activeCell="C1" sqref="C1"/>
      <selection pane="bottomLeft" activeCell="A2" sqref="A2"/>
      <selection pane="bottomRight" activeCell="C7" sqref="C7"/>
    </sheetView>
  </sheetViews>
  <sheetFormatPr defaultColWidth="9.1796875" defaultRowHeight="14.5" x14ac:dyDescent="0.35"/>
  <cols>
    <col min="1" max="1" width="9.1796875" style="3"/>
    <col min="2" max="2" width="10.81640625" style="25" bestFit="1" customWidth="1"/>
    <col min="3" max="3" width="28.26953125" style="3" customWidth="1"/>
    <col min="4" max="4" width="15.7265625" style="37" customWidth="1"/>
    <col min="5" max="5" width="9.1796875" style="7"/>
    <col min="6" max="13" width="5.26953125" style="7" customWidth="1"/>
    <col min="14" max="15" width="9.1796875" style="7"/>
    <col min="16" max="16" width="10.7265625" style="3" bestFit="1" customWidth="1"/>
    <col min="17" max="16384" width="9.1796875" style="3"/>
  </cols>
  <sheetData>
    <row r="1" spans="1:18" s="6" customFormat="1" ht="53.5" x14ac:dyDescent="0.35">
      <c r="A1" s="17" t="s">
        <v>0</v>
      </c>
      <c r="B1" s="15" t="s">
        <v>1</v>
      </c>
      <c r="C1" s="18" t="s">
        <v>2</v>
      </c>
      <c r="D1" s="32" t="s">
        <v>144</v>
      </c>
      <c r="E1" s="15" t="s">
        <v>4</v>
      </c>
      <c r="F1" s="10" t="s">
        <v>50</v>
      </c>
      <c r="G1" s="10" t="s">
        <v>51</v>
      </c>
      <c r="H1" s="10" t="s">
        <v>52</v>
      </c>
      <c r="I1" s="10" t="s">
        <v>53</v>
      </c>
      <c r="J1" s="10" t="s">
        <v>54</v>
      </c>
      <c r="K1" s="15" t="s">
        <v>55</v>
      </c>
      <c r="L1" s="15" t="s">
        <v>56</v>
      </c>
      <c r="M1" s="15" t="s">
        <v>57</v>
      </c>
      <c r="N1" s="10" t="s">
        <v>5</v>
      </c>
      <c r="O1" s="38" t="s">
        <v>6</v>
      </c>
    </row>
    <row r="2" spans="1:18" x14ac:dyDescent="0.35">
      <c r="A2" s="115" t="s">
        <v>164</v>
      </c>
      <c r="B2" s="8">
        <v>36812</v>
      </c>
      <c r="C2" s="23" t="s">
        <v>165</v>
      </c>
      <c r="D2" s="22" t="s">
        <v>161</v>
      </c>
      <c r="E2" s="1">
        <v>1</v>
      </c>
      <c r="F2" s="13">
        <v>1</v>
      </c>
      <c r="G2" s="13">
        <v>0</v>
      </c>
      <c r="H2" s="13">
        <v>0</v>
      </c>
      <c r="I2" s="13">
        <v>0</v>
      </c>
      <c r="J2" s="13">
        <v>0</v>
      </c>
      <c r="K2" s="1">
        <v>0</v>
      </c>
      <c r="L2" s="1">
        <v>0</v>
      </c>
      <c r="M2" s="1">
        <v>0</v>
      </c>
      <c r="N2" s="13">
        <v>1</v>
      </c>
      <c r="O2" s="34">
        <f>SUM(J2:M2)</f>
        <v>0</v>
      </c>
      <c r="P2" s="158"/>
      <c r="Q2" s="6"/>
      <c r="R2" s="6"/>
    </row>
    <row r="3" spans="1:18" x14ac:dyDescent="0.35">
      <c r="A3" s="136" t="s">
        <v>200</v>
      </c>
      <c r="B3" s="137">
        <v>37310</v>
      </c>
      <c r="C3" s="138" t="s">
        <v>201</v>
      </c>
      <c r="D3" s="139" t="s">
        <v>150</v>
      </c>
      <c r="E3" s="128">
        <v>1</v>
      </c>
      <c r="F3" s="140">
        <v>1</v>
      </c>
      <c r="G3" s="140">
        <v>0</v>
      </c>
      <c r="H3" s="140">
        <v>0</v>
      </c>
      <c r="I3" s="140">
        <v>0</v>
      </c>
      <c r="J3" s="140">
        <v>0</v>
      </c>
      <c r="K3" s="128">
        <v>0</v>
      </c>
      <c r="L3" s="128">
        <v>0</v>
      </c>
      <c r="M3" s="128">
        <v>0</v>
      </c>
      <c r="N3" s="13">
        <f t="shared" ref="N3:N12" si="0">SUM(F3:J3)</f>
        <v>1</v>
      </c>
      <c r="O3" s="34">
        <f>SUM(J3:M3)</f>
        <v>0</v>
      </c>
      <c r="P3" s="158"/>
      <c r="Q3" s="6"/>
      <c r="R3" s="6"/>
    </row>
    <row r="4" spans="1:18" x14ac:dyDescent="0.35">
      <c r="A4" s="136" t="s">
        <v>202</v>
      </c>
      <c r="B4" s="137">
        <v>37515</v>
      </c>
      <c r="C4" s="138" t="s">
        <v>203</v>
      </c>
      <c r="D4" s="139" t="s">
        <v>157</v>
      </c>
      <c r="E4" s="128">
        <v>5</v>
      </c>
      <c r="F4" s="140">
        <v>0</v>
      </c>
      <c r="G4" s="140">
        <v>5</v>
      </c>
      <c r="H4" s="140">
        <v>0</v>
      </c>
      <c r="I4" s="140">
        <v>0</v>
      </c>
      <c r="J4" s="140">
        <v>0</v>
      </c>
      <c r="K4" s="128">
        <v>0</v>
      </c>
      <c r="L4" s="128">
        <v>0</v>
      </c>
      <c r="M4" s="128">
        <v>0</v>
      </c>
      <c r="N4" s="13">
        <f t="shared" si="0"/>
        <v>5</v>
      </c>
      <c r="O4" s="34">
        <f>SUM(J4:M4)</f>
        <v>0</v>
      </c>
      <c r="P4" s="6"/>
      <c r="Q4" s="6"/>
      <c r="R4" s="6"/>
    </row>
    <row r="5" spans="1:18" ht="39.5" x14ac:dyDescent="0.35">
      <c r="A5" s="136" t="s">
        <v>204</v>
      </c>
      <c r="B5" s="137">
        <v>36050</v>
      </c>
      <c r="C5" s="22" t="s">
        <v>205</v>
      </c>
      <c r="D5" s="139" t="s">
        <v>160</v>
      </c>
      <c r="E5" s="128">
        <v>195</v>
      </c>
      <c r="F5" s="140">
        <v>0</v>
      </c>
      <c r="G5" s="140">
        <v>50</v>
      </c>
      <c r="H5" s="140">
        <v>50</v>
      </c>
      <c r="I5" s="140">
        <v>50</v>
      </c>
      <c r="J5" s="140">
        <v>45</v>
      </c>
      <c r="K5" s="128">
        <v>0</v>
      </c>
      <c r="L5" s="128">
        <v>0</v>
      </c>
      <c r="M5" s="128">
        <v>0</v>
      </c>
      <c r="N5" s="13">
        <f t="shared" si="0"/>
        <v>195</v>
      </c>
      <c r="O5" s="34">
        <v>0</v>
      </c>
      <c r="P5" s="6"/>
    </row>
    <row r="6" spans="1:18" ht="29" x14ac:dyDescent="0.35">
      <c r="A6" s="136" t="s">
        <v>234</v>
      </c>
      <c r="B6" s="137">
        <v>38014</v>
      </c>
      <c r="C6" s="183" t="s">
        <v>237</v>
      </c>
      <c r="D6" s="139" t="s">
        <v>148</v>
      </c>
      <c r="E6" s="128">
        <v>2</v>
      </c>
      <c r="F6" s="140">
        <v>2</v>
      </c>
      <c r="G6" s="140">
        <v>0</v>
      </c>
      <c r="H6" s="140">
        <v>0</v>
      </c>
      <c r="I6" s="140">
        <v>0</v>
      </c>
      <c r="J6" s="140">
        <v>0</v>
      </c>
      <c r="K6" s="128">
        <v>0</v>
      </c>
      <c r="L6" s="128">
        <v>0</v>
      </c>
      <c r="M6" s="128">
        <v>0</v>
      </c>
      <c r="N6" s="13">
        <f t="shared" si="0"/>
        <v>2</v>
      </c>
      <c r="O6" s="141">
        <f>SUM(J6:M6)</f>
        <v>0</v>
      </c>
      <c r="P6" s="6"/>
    </row>
    <row r="7" spans="1:18" ht="39.5" x14ac:dyDescent="0.35">
      <c r="A7" s="136" t="s">
        <v>236</v>
      </c>
      <c r="B7" s="137">
        <v>37658</v>
      </c>
      <c r="C7" s="138" t="s">
        <v>235</v>
      </c>
      <c r="D7" s="139" t="s">
        <v>150</v>
      </c>
      <c r="E7" s="128">
        <v>30</v>
      </c>
      <c r="F7" s="140">
        <v>30</v>
      </c>
      <c r="G7" s="140">
        <v>0</v>
      </c>
      <c r="H7" s="140">
        <v>0</v>
      </c>
      <c r="I7" s="140">
        <v>0</v>
      </c>
      <c r="J7" s="140">
        <v>0</v>
      </c>
      <c r="K7" s="128">
        <v>0</v>
      </c>
      <c r="L7" s="128">
        <v>0</v>
      </c>
      <c r="M7" s="128">
        <v>0</v>
      </c>
      <c r="N7" s="13">
        <f t="shared" si="0"/>
        <v>30</v>
      </c>
      <c r="O7" s="141">
        <f>SUM(J7:M7)</f>
        <v>0</v>
      </c>
      <c r="P7" s="158"/>
    </row>
    <row r="8" spans="1:18" ht="26.5" x14ac:dyDescent="0.35">
      <c r="A8" s="136" t="s">
        <v>279</v>
      </c>
      <c r="B8" s="137">
        <v>39087</v>
      </c>
      <c r="C8" s="138" t="s">
        <v>280</v>
      </c>
      <c r="D8" s="139" t="s">
        <v>281</v>
      </c>
      <c r="E8" s="128">
        <v>3</v>
      </c>
      <c r="F8" s="140">
        <v>3</v>
      </c>
      <c r="G8" s="140">
        <v>0</v>
      </c>
      <c r="H8" s="140">
        <v>0</v>
      </c>
      <c r="I8" s="140">
        <v>0</v>
      </c>
      <c r="J8" s="140">
        <v>0</v>
      </c>
      <c r="K8" s="128">
        <v>0</v>
      </c>
      <c r="L8" s="128">
        <v>0</v>
      </c>
      <c r="M8" s="128">
        <v>0</v>
      </c>
      <c r="N8" s="13">
        <f t="shared" si="0"/>
        <v>3</v>
      </c>
      <c r="O8" s="141">
        <f>SUM(J8:M8)</f>
        <v>0</v>
      </c>
    </row>
    <row r="9" spans="1:18" ht="26.5" x14ac:dyDescent="0.35">
      <c r="A9" s="136" t="s">
        <v>282</v>
      </c>
      <c r="B9" s="137">
        <v>35587</v>
      </c>
      <c r="C9" s="138" t="s">
        <v>283</v>
      </c>
      <c r="D9" s="139" t="s">
        <v>150</v>
      </c>
      <c r="E9" s="128">
        <v>58</v>
      </c>
      <c r="F9" s="140">
        <v>0</v>
      </c>
      <c r="G9" s="140">
        <v>25</v>
      </c>
      <c r="H9" s="140">
        <v>33</v>
      </c>
      <c r="I9" s="140">
        <v>0</v>
      </c>
      <c r="J9" s="140">
        <v>0</v>
      </c>
      <c r="K9" s="128">
        <v>0</v>
      </c>
      <c r="L9" s="128">
        <v>0</v>
      </c>
      <c r="M9" s="128">
        <v>0</v>
      </c>
      <c r="N9" s="13">
        <f t="shared" si="0"/>
        <v>58</v>
      </c>
      <c r="O9" s="141">
        <v>0</v>
      </c>
    </row>
    <row r="10" spans="1:18" ht="26.5" x14ac:dyDescent="0.35">
      <c r="A10" s="136" t="s">
        <v>284</v>
      </c>
      <c r="B10" s="137">
        <v>39043</v>
      </c>
      <c r="C10" s="138" t="s">
        <v>285</v>
      </c>
      <c r="D10" s="139" t="s">
        <v>160</v>
      </c>
      <c r="E10" s="128">
        <v>2</v>
      </c>
      <c r="F10" s="140">
        <v>2</v>
      </c>
      <c r="G10" s="140">
        <v>0</v>
      </c>
      <c r="H10" s="140">
        <v>0</v>
      </c>
      <c r="I10" s="140">
        <v>0</v>
      </c>
      <c r="J10" s="140">
        <v>0</v>
      </c>
      <c r="K10" s="128">
        <v>0</v>
      </c>
      <c r="L10" s="128">
        <v>0</v>
      </c>
      <c r="M10" s="128">
        <v>0</v>
      </c>
      <c r="N10" s="13">
        <f t="shared" si="0"/>
        <v>2</v>
      </c>
      <c r="O10" s="141">
        <v>0</v>
      </c>
    </row>
    <row r="11" spans="1:18" ht="26.5" x14ac:dyDescent="0.35">
      <c r="A11" s="136" t="s">
        <v>286</v>
      </c>
      <c r="B11" s="137">
        <v>38760</v>
      </c>
      <c r="C11" s="138" t="s">
        <v>287</v>
      </c>
      <c r="D11" s="139" t="s">
        <v>148</v>
      </c>
      <c r="E11" s="128">
        <v>1</v>
      </c>
      <c r="F11" s="140">
        <v>1</v>
      </c>
      <c r="G11" s="140">
        <v>0</v>
      </c>
      <c r="H11" s="140">
        <v>0</v>
      </c>
      <c r="I11" s="140">
        <v>0</v>
      </c>
      <c r="J11" s="140">
        <v>0</v>
      </c>
      <c r="K11" s="128">
        <v>0</v>
      </c>
      <c r="L11" s="128">
        <v>0</v>
      </c>
      <c r="M11" s="128">
        <v>0</v>
      </c>
      <c r="N11" s="13">
        <f t="shared" si="0"/>
        <v>1</v>
      </c>
      <c r="O11" s="141">
        <v>0</v>
      </c>
    </row>
    <row r="12" spans="1:18" ht="52.5" x14ac:dyDescent="0.35">
      <c r="A12" s="136" t="s">
        <v>288</v>
      </c>
      <c r="B12" s="137">
        <v>39265</v>
      </c>
      <c r="C12" s="138" t="s">
        <v>289</v>
      </c>
      <c r="D12" s="139" t="s">
        <v>158</v>
      </c>
      <c r="E12" s="128">
        <v>1</v>
      </c>
      <c r="F12" s="140">
        <v>1</v>
      </c>
      <c r="G12" s="140">
        <v>0</v>
      </c>
      <c r="H12" s="140">
        <v>0</v>
      </c>
      <c r="I12" s="140">
        <v>0</v>
      </c>
      <c r="J12" s="140">
        <v>0</v>
      </c>
      <c r="K12" s="128">
        <v>0</v>
      </c>
      <c r="L12" s="128">
        <v>0</v>
      </c>
      <c r="M12" s="128">
        <v>0</v>
      </c>
      <c r="N12" s="13">
        <f t="shared" si="0"/>
        <v>1</v>
      </c>
      <c r="O12" s="141">
        <v>0</v>
      </c>
    </row>
    <row r="13" spans="1:18" s="6" customFormat="1" ht="15" thickBot="1" x14ac:dyDescent="0.4">
      <c r="A13" s="35"/>
      <c r="B13" s="39"/>
      <c r="C13" s="186" t="s">
        <v>95</v>
      </c>
      <c r="D13" s="186"/>
      <c r="E13" s="27">
        <f t="shared" ref="E13:O13" si="1">SUM(E2:E12)</f>
        <v>299</v>
      </c>
      <c r="F13" s="12">
        <f t="shared" si="1"/>
        <v>41</v>
      </c>
      <c r="G13" s="12">
        <f t="shared" si="1"/>
        <v>80</v>
      </c>
      <c r="H13" s="12">
        <f t="shared" si="1"/>
        <v>83</v>
      </c>
      <c r="I13" s="12">
        <f t="shared" si="1"/>
        <v>50</v>
      </c>
      <c r="J13" s="12">
        <f t="shared" si="1"/>
        <v>45</v>
      </c>
      <c r="K13" s="27">
        <f t="shared" si="1"/>
        <v>0</v>
      </c>
      <c r="L13" s="27">
        <f t="shared" si="1"/>
        <v>0</v>
      </c>
      <c r="M13" s="27">
        <f t="shared" si="1"/>
        <v>0</v>
      </c>
      <c r="N13" s="12">
        <f t="shared" si="1"/>
        <v>299</v>
      </c>
      <c r="O13" s="30">
        <f t="shared" si="1"/>
        <v>0</v>
      </c>
    </row>
  </sheetData>
  <sheetProtection algorithmName="SHA-512" hashValue="xfz+WBJBqfA4SAgch6SRYeo3uKR40t+z3L9f8de6w8Bp63Q5CDZqCL3Nq2cWIEQMDl3QdlrD1gzO7w76n88rlw==" saltValue="6Dy0yKnb5PTJ4tX9vnggWQ==" spinCount="100000" sheet="1" objects="1" scenarios="1"/>
  <mergeCells count="1">
    <mergeCell ref="C13:D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9"/>
  <sheetViews>
    <sheetView workbookViewId="0">
      <selection activeCell="I12" sqref="I12"/>
    </sheetView>
  </sheetViews>
  <sheetFormatPr defaultColWidth="9.1796875" defaultRowHeight="14.5" x14ac:dyDescent="0.35"/>
  <cols>
    <col min="1" max="2" width="9.1796875" style="3"/>
    <col min="3" max="3" width="28.26953125" style="3" customWidth="1"/>
    <col min="4" max="4" width="15.7265625" style="3" customWidth="1"/>
    <col min="5" max="6" width="9.1796875" style="3"/>
    <col min="7" max="14" width="5.26953125" style="3" customWidth="1"/>
    <col min="15" max="16" width="9.1796875" style="3"/>
    <col min="17" max="17" width="31.81640625" style="3" customWidth="1"/>
    <col min="18" max="16384" width="9.1796875" style="3"/>
  </cols>
  <sheetData>
    <row r="1" spans="1:17" s="6" customFormat="1" ht="53.5" x14ac:dyDescent="0.35">
      <c r="A1" s="17" t="s">
        <v>0</v>
      </c>
      <c r="B1" s="15" t="s">
        <v>1</v>
      </c>
      <c r="C1" s="18" t="s">
        <v>2</v>
      </c>
      <c r="D1" s="18" t="s">
        <v>3</v>
      </c>
      <c r="E1" s="15" t="s">
        <v>4</v>
      </c>
      <c r="F1" s="15" t="s">
        <v>290</v>
      </c>
      <c r="G1" s="10" t="s">
        <v>50</v>
      </c>
      <c r="H1" s="10" t="s">
        <v>51</v>
      </c>
      <c r="I1" s="10" t="s">
        <v>52</v>
      </c>
      <c r="J1" s="126" t="s">
        <v>53</v>
      </c>
      <c r="K1" s="10" t="s">
        <v>54</v>
      </c>
      <c r="L1" s="15" t="s">
        <v>55</v>
      </c>
      <c r="M1" s="15" t="s">
        <v>56</v>
      </c>
      <c r="N1" s="15" t="s">
        <v>57</v>
      </c>
      <c r="O1" s="14" t="s">
        <v>5</v>
      </c>
      <c r="P1" s="28" t="s">
        <v>6</v>
      </c>
      <c r="Q1" s="114"/>
    </row>
    <row r="2" spans="1:17" s="25" customFormat="1" ht="26" x14ac:dyDescent="0.35">
      <c r="A2" s="115" t="s">
        <v>167</v>
      </c>
      <c r="B2" s="16">
        <v>36788</v>
      </c>
      <c r="C2" s="23" t="s">
        <v>169</v>
      </c>
      <c r="D2" s="23" t="s">
        <v>148</v>
      </c>
      <c r="E2" s="2">
        <v>1</v>
      </c>
      <c r="F2" s="2">
        <v>0</v>
      </c>
      <c r="G2" s="11">
        <v>1</v>
      </c>
      <c r="H2" s="64">
        <v>0</v>
      </c>
      <c r="I2" s="64">
        <v>0</v>
      </c>
      <c r="J2" s="147">
        <v>0</v>
      </c>
      <c r="K2" s="64">
        <v>0</v>
      </c>
      <c r="L2" s="65">
        <v>0</v>
      </c>
      <c r="M2" s="65">
        <v>0</v>
      </c>
      <c r="N2" s="65">
        <v>0</v>
      </c>
      <c r="O2" s="62">
        <f t="shared" ref="O2:O7" si="0">SUM(G2:K2)</f>
        <v>1</v>
      </c>
      <c r="P2" s="63">
        <f t="shared" ref="P2:P7" si="1">SUM(K2:N2)</f>
        <v>0</v>
      </c>
    </row>
    <row r="3" spans="1:17" s="25" customFormat="1" ht="39" x14ac:dyDescent="0.35">
      <c r="A3" s="115" t="s">
        <v>168</v>
      </c>
      <c r="B3" s="16">
        <v>36859</v>
      </c>
      <c r="C3" s="23" t="s">
        <v>170</v>
      </c>
      <c r="D3" s="116" t="s">
        <v>148</v>
      </c>
      <c r="E3" s="2">
        <v>1</v>
      </c>
      <c r="F3" s="2">
        <v>0</v>
      </c>
      <c r="G3" s="11">
        <v>1</v>
      </c>
      <c r="H3" s="64">
        <v>0</v>
      </c>
      <c r="I3" s="64">
        <v>0</v>
      </c>
      <c r="J3" s="147">
        <v>0</v>
      </c>
      <c r="K3" s="64">
        <v>0</v>
      </c>
      <c r="L3" s="65">
        <v>0</v>
      </c>
      <c r="M3" s="65">
        <v>0</v>
      </c>
      <c r="N3" s="65">
        <v>0</v>
      </c>
      <c r="O3" s="62">
        <f t="shared" si="0"/>
        <v>1</v>
      </c>
      <c r="P3" s="63">
        <f t="shared" si="1"/>
        <v>0</v>
      </c>
    </row>
    <row r="4" spans="1:17" s="25" customFormat="1" ht="26" x14ac:dyDescent="0.35">
      <c r="A4" s="115" t="s">
        <v>207</v>
      </c>
      <c r="B4" s="16">
        <v>37126</v>
      </c>
      <c r="C4" s="23" t="s">
        <v>208</v>
      </c>
      <c r="D4" s="116" t="s">
        <v>148</v>
      </c>
      <c r="E4" s="2">
        <v>2</v>
      </c>
      <c r="F4" s="65">
        <v>0</v>
      </c>
      <c r="G4" s="64">
        <v>2</v>
      </c>
      <c r="H4" s="64">
        <v>0</v>
      </c>
      <c r="I4" s="64">
        <v>0</v>
      </c>
      <c r="J4" s="147">
        <v>0</v>
      </c>
      <c r="K4" s="64">
        <v>0</v>
      </c>
      <c r="L4" s="65">
        <v>0</v>
      </c>
      <c r="M4" s="65">
        <v>0</v>
      </c>
      <c r="N4" s="65">
        <v>0</v>
      </c>
      <c r="O4" s="62">
        <f t="shared" si="0"/>
        <v>2</v>
      </c>
      <c r="P4" s="63">
        <f t="shared" si="1"/>
        <v>0</v>
      </c>
    </row>
    <row r="5" spans="1:17" s="25" customFormat="1" x14ac:dyDescent="0.35">
      <c r="A5" s="115" t="s">
        <v>209</v>
      </c>
      <c r="B5" s="16">
        <v>36941</v>
      </c>
      <c r="C5" s="23" t="s">
        <v>210</v>
      </c>
      <c r="D5" s="116" t="s">
        <v>211</v>
      </c>
      <c r="E5" s="2">
        <v>1</v>
      </c>
      <c r="F5" s="65">
        <v>0</v>
      </c>
      <c r="G5" s="64">
        <v>1</v>
      </c>
      <c r="H5" s="64">
        <v>0</v>
      </c>
      <c r="I5" s="64">
        <v>0</v>
      </c>
      <c r="J5" s="147">
        <v>0</v>
      </c>
      <c r="K5" s="64">
        <v>0</v>
      </c>
      <c r="L5" s="65">
        <v>0</v>
      </c>
      <c r="M5" s="65">
        <v>0</v>
      </c>
      <c r="N5" s="65">
        <v>0</v>
      </c>
      <c r="O5" s="62">
        <f t="shared" si="0"/>
        <v>1</v>
      </c>
      <c r="P5" s="63">
        <f t="shared" si="1"/>
        <v>0</v>
      </c>
    </row>
    <row r="6" spans="1:17" s="25" customFormat="1" x14ac:dyDescent="0.35">
      <c r="A6" s="153" t="s">
        <v>239</v>
      </c>
      <c r="B6" s="154">
        <v>38169</v>
      </c>
      <c r="C6" s="155" t="s">
        <v>240</v>
      </c>
      <c r="D6" s="156" t="s">
        <v>238</v>
      </c>
      <c r="E6" s="157">
        <v>2</v>
      </c>
      <c r="F6" s="65">
        <v>0</v>
      </c>
      <c r="G6" s="64">
        <v>2</v>
      </c>
      <c r="H6" s="64">
        <v>0</v>
      </c>
      <c r="I6" s="64">
        <v>0</v>
      </c>
      <c r="J6" s="147">
        <v>0</v>
      </c>
      <c r="K6" s="64">
        <v>0</v>
      </c>
      <c r="L6" s="65">
        <v>0</v>
      </c>
      <c r="M6" s="65">
        <v>0</v>
      </c>
      <c r="N6" s="65">
        <v>0</v>
      </c>
      <c r="O6" s="62">
        <f t="shared" si="0"/>
        <v>2</v>
      </c>
      <c r="P6" s="63">
        <f t="shared" si="1"/>
        <v>0</v>
      </c>
    </row>
    <row r="7" spans="1:17" s="25" customFormat="1" ht="26" x14ac:dyDescent="0.35">
      <c r="A7" s="153" t="s">
        <v>291</v>
      </c>
      <c r="B7" s="154">
        <v>38705</v>
      </c>
      <c r="C7" s="155" t="s">
        <v>292</v>
      </c>
      <c r="D7" s="156" t="s">
        <v>238</v>
      </c>
      <c r="E7" s="157">
        <v>5</v>
      </c>
      <c r="F7" s="65">
        <v>0</v>
      </c>
      <c r="G7" s="64">
        <v>5</v>
      </c>
      <c r="H7" s="64">
        <v>0</v>
      </c>
      <c r="I7" s="64">
        <v>0</v>
      </c>
      <c r="J7" s="147">
        <v>0</v>
      </c>
      <c r="K7" s="64">
        <v>0</v>
      </c>
      <c r="L7" s="65">
        <v>0</v>
      </c>
      <c r="M7" s="65">
        <v>0</v>
      </c>
      <c r="N7" s="65">
        <v>0</v>
      </c>
      <c r="O7" s="62">
        <f t="shared" si="0"/>
        <v>5</v>
      </c>
      <c r="P7" s="63">
        <f t="shared" si="1"/>
        <v>0</v>
      </c>
    </row>
    <row r="8" spans="1:17" s="25" customFormat="1" ht="15" thickBot="1" x14ac:dyDescent="0.4">
      <c r="A8" s="35"/>
      <c r="B8" s="117"/>
      <c r="C8" s="187" t="s">
        <v>96</v>
      </c>
      <c r="D8" s="188"/>
      <c r="E8" s="118">
        <f t="shared" ref="E8:P8" si="2">SUM(E2:E7)</f>
        <v>12</v>
      </c>
      <c r="F8" s="27">
        <f t="shared" si="2"/>
        <v>0</v>
      </c>
      <c r="G8" s="12">
        <f t="shared" si="2"/>
        <v>12</v>
      </c>
      <c r="H8" s="12">
        <f t="shared" si="2"/>
        <v>0</v>
      </c>
      <c r="I8" s="12">
        <f t="shared" si="2"/>
        <v>0</v>
      </c>
      <c r="J8" s="144">
        <f t="shared" si="2"/>
        <v>0</v>
      </c>
      <c r="K8" s="12">
        <f t="shared" si="2"/>
        <v>0</v>
      </c>
      <c r="L8" s="12">
        <f t="shared" si="2"/>
        <v>0</v>
      </c>
      <c r="M8" s="12">
        <f t="shared" si="2"/>
        <v>0</v>
      </c>
      <c r="N8" s="12">
        <f t="shared" si="2"/>
        <v>0</v>
      </c>
      <c r="O8" s="12">
        <f t="shared" si="2"/>
        <v>12</v>
      </c>
      <c r="P8" s="30">
        <f t="shared" si="2"/>
        <v>0</v>
      </c>
    </row>
    <row r="9" spans="1:17" s="6" customFormat="1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</sheetData>
  <sheetProtection algorithmName="SHA-512" hashValue="n/XcO+9wDtn512QcLHQbaNEdaErDgLlIJquPjdZsgHYpfPSwVWzfOxbEoOacX+1WcT6IQpbzZjkUHTTx/Az/+A==" saltValue="vyyil3RnNejedEiB4+yPWw==" spinCount="100000" sheet="1" objects="1" scenarios="1"/>
  <mergeCells count="1">
    <mergeCell ref="C8:D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8"/>
  <sheetViews>
    <sheetView zoomScale="90" zoomScaleNormal="9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I24" sqref="I24"/>
    </sheetView>
  </sheetViews>
  <sheetFormatPr defaultColWidth="9.1796875" defaultRowHeight="14.5" x14ac:dyDescent="0.35"/>
  <cols>
    <col min="1" max="2" width="9.1796875" style="3"/>
    <col min="3" max="3" width="28.26953125" style="3" customWidth="1"/>
    <col min="4" max="4" width="15.7265625" style="3" customWidth="1"/>
    <col min="5" max="5" width="10" style="7" customWidth="1"/>
    <col min="6" max="9" width="5.81640625" style="3" customWidth="1"/>
    <col min="10" max="15" width="6.1796875" style="3" customWidth="1"/>
    <col min="16" max="16" width="10.26953125" style="3" customWidth="1"/>
    <col min="17" max="16384" width="9.1796875" style="3"/>
  </cols>
  <sheetData>
    <row r="1" spans="1:17" s="6" customFormat="1" ht="53.5" x14ac:dyDescent="0.35">
      <c r="A1" s="17" t="s">
        <v>0</v>
      </c>
      <c r="B1" s="15" t="s">
        <v>1</v>
      </c>
      <c r="C1" s="18" t="s">
        <v>2</v>
      </c>
      <c r="D1" s="18" t="s">
        <v>3</v>
      </c>
      <c r="E1" s="15" t="s">
        <v>4</v>
      </c>
      <c r="F1" s="14" t="s">
        <v>50</v>
      </c>
      <c r="G1" s="14" t="s">
        <v>51</v>
      </c>
      <c r="H1" s="14" t="s">
        <v>52</v>
      </c>
      <c r="I1" s="14" t="s">
        <v>53</v>
      </c>
      <c r="J1" s="14" t="s">
        <v>54</v>
      </c>
      <c r="K1" s="20" t="s">
        <v>55</v>
      </c>
      <c r="L1" s="20" t="s">
        <v>56</v>
      </c>
      <c r="M1" s="20" t="s">
        <v>56</v>
      </c>
      <c r="N1" s="20" t="s">
        <v>57</v>
      </c>
      <c r="O1" s="15" t="s">
        <v>19</v>
      </c>
      <c r="P1" s="14" t="s">
        <v>5</v>
      </c>
      <c r="Q1" s="28" t="s">
        <v>6</v>
      </c>
    </row>
    <row r="2" spans="1:17" ht="26.5" x14ac:dyDescent="0.35">
      <c r="A2" s="177" t="s">
        <v>20</v>
      </c>
      <c r="B2" s="1" t="s">
        <v>21</v>
      </c>
      <c r="C2" s="23" t="s">
        <v>36</v>
      </c>
      <c r="D2" s="22" t="s">
        <v>49</v>
      </c>
      <c r="E2" s="8">
        <v>28</v>
      </c>
      <c r="F2" s="124">
        <v>0</v>
      </c>
      <c r="G2" s="124">
        <v>0</v>
      </c>
      <c r="H2" s="124">
        <v>0</v>
      </c>
      <c r="I2" s="124">
        <v>25</v>
      </c>
      <c r="J2" s="124">
        <v>3</v>
      </c>
      <c r="K2" s="8">
        <v>0</v>
      </c>
      <c r="L2" s="8">
        <v>0</v>
      </c>
      <c r="M2" s="8">
        <v>0</v>
      </c>
      <c r="N2" s="8">
        <v>0</v>
      </c>
      <c r="O2" s="2">
        <v>0</v>
      </c>
      <c r="P2" s="11">
        <f t="shared" ref="P2:P17" si="0">SUM(F2:J2)</f>
        <v>28</v>
      </c>
      <c r="Q2" s="29">
        <f>SUM(K2:N2)</f>
        <v>0</v>
      </c>
    </row>
    <row r="3" spans="1:17" ht="26.5" x14ac:dyDescent="0.35">
      <c r="A3" s="177" t="s">
        <v>22</v>
      </c>
      <c r="B3" s="1" t="s">
        <v>21</v>
      </c>
      <c r="C3" s="23" t="s">
        <v>37</v>
      </c>
      <c r="D3" s="22" t="s">
        <v>15</v>
      </c>
      <c r="E3" s="8">
        <v>67</v>
      </c>
      <c r="F3" s="124">
        <v>0</v>
      </c>
      <c r="G3" s="124">
        <v>0</v>
      </c>
      <c r="H3" s="124">
        <v>0</v>
      </c>
      <c r="I3" s="124">
        <v>25</v>
      </c>
      <c r="J3" s="124">
        <v>42</v>
      </c>
      <c r="K3" s="8">
        <v>0</v>
      </c>
      <c r="L3" s="8">
        <v>0</v>
      </c>
      <c r="M3" s="8">
        <v>0</v>
      </c>
      <c r="N3" s="8">
        <v>0</v>
      </c>
      <c r="O3" s="2">
        <v>0</v>
      </c>
      <c r="P3" s="11">
        <f t="shared" si="0"/>
        <v>67</v>
      </c>
      <c r="Q3" s="29">
        <f t="shared" ref="Q3:Q17" si="1">SUM(K3:N3)</f>
        <v>0</v>
      </c>
    </row>
    <row r="4" spans="1:17" ht="26.5" x14ac:dyDescent="0.35">
      <c r="A4" s="177" t="s">
        <v>23</v>
      </c>
      <c r="B4" s="1" t="s">
        <v>21</v>
      </c>
      <c r="C4" s="23" t="s">
        <v>38</v>
      </c>
      <c r="D4" s="22" t="s">
        <v>49</v>
      </c>
      <c r="E4" s="8">
        <v>44</v>
      </c>
      <c r="F4" s="124">
        <v>0</v>
      </c>
      <c r="G4" s="124">
        <v>0</v>
      </c>
      <c r="H4" s="124">
        <v>25</v>
      </c>
      <c r="I4" s="124">
        <v>19</v>
      </c>
      <c r="J4" s="124">
        <v>0</v>
      </c>
      <c r="K4" s="8">
        <v>0</v>
      </c>
      <c r="L4" s="8">
        <v>0</v>
      </c>
      <c r="M4" s="8">
        <v>0</v>
      </c>
      <c r="N4" s="8">
        <v>0</v>
      </c>
      <c r="O4" s="2">
        <v>0</v>
      </c>
      <c r="P4" s="11">
        <f t="shared" si="0"/>
        <v>44</v>
      </c>
      <c r="Q4" s="29">
        <f t="shared" si="1"/>
        <v>0</v>
      </c>
    </row>
    <row r="5" spans="1:17" ht="26" x14ac:dyDescent="0.35">
      <c r="A5" s="177" t="s">
        <v>24</v>
      </c>
      <c r="B5" s="1" t="s">
        <v>21</v>
      </c>
      <c r="C5" s="23" t="s">
        <v>39</v>
      </c>
      <c r="D5" s="40" t="s">
        <v>49</v>
      </c>
      <c r="E5" s="8">
        <v>27</v>
      </c>
      <c r="F5" s="124">
        <v>0</v>
      </c>
      <c r="G5" s="124">
        <v>0</v>
      </c>
      <c r="H5" s="124">
        <v>25</v>
      </c>
      <c r="I5" s="124">
        <v>2</v>
      </c>
      <c r="J5" s="124">
        <v>0</v>
      </c>
      <c r="K5" s="8">
        <v>0</v>
      </c>
      <c r="L5" s="8">
        <v>0</v>
      </c>
      <c r="M5" s="8">
        <v>0</v>
      </c>
      <c r="N5" s="8">
        <v>0</v>
      </c>
      <c r="O5" s="2">
        <v>0</v>
      </c>
      <c r="P5" s="11">
        <f t="shared" si="0"/>
        <v>27</v>
      </c>
      <c r="Q5" s="29">
        <f t="shared" si="1"/>
        <v>0</v>
      </c>
    </row>
    <row r="6" spans="1:17" x14ac:dyDescent="0.35">
      <c r="A6" s="177" t="s">
        <v>244</v>
      </c>
      <c r="B6" s="1" t="s">
        <v>21</v>
      </c>
      <c r="C6" s="23" t="s">
        <v>245</v>
      </c>
      <c r="D6" s="40" t="s">
        <v>12</v>
      </c>
      <c r="E6" s="8">
        <v>17</v>
      </c>
      <c r="F6" s="124">
        <v>0</v>
      </c>
      <c r="G6" s="124">
        <v>17</v>
      </c>
      <c r="H6" s="124">
        <v>0</v>
      </c>
      <c r="I6" s="124">
        <v>0</v>
      </c>
      <c r="J6" s="124">
        <v>0</v>
      </c>
      <c r="K6" s="8">
        <v>0</v>
      </c>
      <c r="L6" s="8">
        <v>0</v>
      </c>
      <c r="M6" s="8">
        <v>0</v>
      </c>
      <c r="N6" s="8">
        <v>0</v>
      </c>
      <c r="O6" s="2">
        <v>0</v>
      </c>
      <c r="P6" s="11">
        <f t="shared" si="0"/>
        <v>17</v>
      </c>
      <c r="Q6" s="29">
        <f t="shared" si="1"/>
        <v>0</v>
      </c>
    </row>
    <row r="7" spans="1:17" ht="26" x14ac:dyDescent="0.35">
      <c r="A7" s="177" t="s">
        <v>25</v>
      </c>
      <c r="B7" s="1" t="s">
        <v>21</v>
      </c>
      <c r="C7" s="23" t="s">
        <v>40</v>
      </c>
      <c r="D7" s="22" t="s">
        <v>12</v>
      </c>
      <c r="E7" s="8">
        <v>66</v>
      </c>
      <c r="F7" s="124">
        <v>0</v>
      </c>
      <c r="G7" s="124">
        <v>0</v>
      </c>
      <c r="H7" s="124">
        <v>0</v>
      </c>
      <c r="I7" s="124">
        <v>25</v>
      </c>
      <c r="J7" s="124">
        <v>41</v>
      </c>
      <c r="K7" s="8">
        <v>0</v>
      </c>
      <c r="L7" s="8">
        <v>0</v>
      </c>
      <c r="M7" s="8">
        <v>0</v>
      </c>
      <c r="N7" s="8">
        <v>0</v>
      </c>
      <c r="O7" s="2">
        <v>0</v>
      </c>
      <c r="P7" s="11">
        <f t="shared" si="0"/>
        <v>66</v>
      </c>
      <c r="Q7" s="29">
        <f t="shared" si="1"/>
        <v>0</v>
      </c>
    </row>
    <row r="8" spans="1:17" x14ac:dyDescent="0.35">
      <c r="A8" s="177" t="s">
        <v>26</v>
      </c>
      <c r="B8" s="1" t="s">
        <v>21</v>
      </c>
      <c r="C8" s="23" t="s">
        <v>41</v>
      </c>
      <c r="D8" s="22" t="s">
        <v>12</v>
      </c>
      <c r="E8" s="8">
        <v>15</v>
      </c>
      <c r="F8" s="124">
        <v>0</v>
      </c>
      <c r="G8" s="124">
        <v>15</v>
      </c>
      <c r="H8" s="124">
        <v>0</v>
      </c>
      <c r="I8" s="124">
        <v>0</v>
      </c>
      <c r="J8" s="124">
        <v>0</v>
      </c>
      <c r="K8" s="8">
        <v>0</v>
      </c>
      <c r="L8" s="8">
        <v>0</v>
      </c>
      <c r="M8" s="8">
        <v>0</v>
      </c>
      <c r="N8" s="8">
        <v>0</v>
      </c>
      <c r="O8" s="2">
        <v>0</v>
      </c>
      <c r="P8" s="11">
        <f t="shared" si="0"/>
        <v>15</v>
      </c>
      <c r="Q8" s="29">
        <f t="shared" si="1"/>
        <v>0</v>
      </c>
    </row>
    <row r="9" spans="1:17" ht="26" x14ac:dyDescent="0.35">
      <c r="A9" s="177" t="s">
        <v>27</v>
      </c>
      <c r="B9" s="1" t="s">
        <v>21</v>
      </c>
      <c r="C9" s="23" t="s">
        <v>42</v>
      </c>
      <c r="D9" s="22" t="s">
        <v>12</v>
      </c>
      <c r="E9" s="8">
        <v>13</v>
      </c>
      <c r="F9" s="124">
        <v>0</v>
      </c>
      <c r="G9" s="124">
        <v>0</v>
      </c>
      <c r="H9" s="124">
        <v>0</v>
      </c>
      <c r="I9" s="124">
        <v>0</v>
      </c>
      <c r="J9" s="124">
        <v>13</v>
      </c>
      <c r="K9" s="8">
        <v>0</v>
      </c>
      <c r="L9" s="8">
        <v>0</v>
      </c>
      <c r="M9" s="8">
        <v>0</v>
      </c>
      <c r="N9" s="8">
        <v>0</v>
      </c>
      <c r="O9" s="2">
        <v>0</v>
      </c>
      <c r="P9" s="11">
        <f t="shared" si="0"/>
        <v>13</v>
      </c>
      <c r="Q9" s="29">
        <f t="shared" si="1"/>
        <v>0</v>
      </c>
    </row>
    <row r="10" spans="1:17" ht="26.5" x14ac:dyDescent="0.35">
      <c r="A10" s="177" t="s">
        <v>28</v>
      </c>
      <c r="B10" s="1" t="s">
        <v>29</v>
      </c>
      <c r="C10" s="23" t="s">
        <v>43</v>
      </c>
      <c r="D10" s="22" t="s">
        <v>15</v>
      </c>
      <c r="E10" s="8">
        <v>22</v>
      </c>
      <c r="F10" s="124">
        <v>0</v>
      </c>
      <c r="G10" s="124">
        <v>0</v>
      </c>
      <c r="H10" s="124">
        <v>0</v>
      </c>
      <c r="I10" s="124">
        <v>0</v>
      </c>
      <c r="J10" s="124">
        <v>22</v>
      </c>
      <c r="K10" s="8">
        <v>0</v>
      </c>
      <c r="L10" s="8">
        <v>0</v>
      </c>
      <c r="M10" s="8">
        <v>0</v>
      </c>
      <c r="N10" s="8">
        <v>0</v>
      </c>
      <c r="O10" s="2">
        <v>0</v>
      </c>
      <c r="P10" s="11">
        <f t="shared" si="0"/>
        <v>22</v>
      </c>
      <c r="Q10" s="29">
        <f t="shared" si="1"/>
        <v>0</v>
      </c>
    </row>
    <row r="11" spans="1:17" x14ac:dyDescent="0.35">
      <c r="A11" s="178" t="s">
        <v>30</v>
      </c>
      <c r="B11" s="2" t="s">
        <v>29</v>
      </c>
      <c r="C11" s="40" t="s">
        <v>44</v>
      </c>
      <c r="D11" s="40" t="s">
        <v>12</v>
      </c>
      <c r="E11" s="8">
        <v>13</v>
      </c>
      <c r="F11" s="124">
        <v>0</v>
      </c>
      <c r="G11" s="124">
        <v>0</v>
      </c>
      <c r="H11" s="124">
        <v>0</v>
      </c>
      <c r="I11" s="124">
        <v>0</v>
      </c>
      <c r="J11" s="124">
        <v>13</v>
      </c>
      <c r="K11" s="8">
        <v>0</v>
      </c>
      <c r="L11" s="8">
        <v>0</v>
      </c>
      <c r="M11" s="8">
        <v>0</v>
      </c>
      <c r="N11" s="8">
        <v>0</v>
      </c>
      <c r="O11" s="2">
        <v>0</v>
      </c>
      <c r="P11" s="11">
        <f t="shared" si="0"/>
        <v>13</v>
      </c>
      <c r="Q11" s="29">
        <f t="shared" si="1"/>
        <v>0</v>
      </c>
    </row>
    <row r="12" spans="1:17" ht="26" x14ac:dyDescent="0.35">
      <c r="A12" s="179" t="s">
        <v>31</v>
      </c>
      <c r="B12" s="2" t="s">
        <v>21</v>
      </c>
      <c r="C12" s="59" t="s">
        <v>45</v>
      </c>
      <c r="D12" s="41" t="s">
        <v>13</v>
      </c>
      <c r="E12" s="8">
        <v>71</v>
      </c>
      <c r="F12" s="124">
        <v>0</v>
      </c>
      <c r="G12" s="124">
        <v>0</v>
      </c>
      <c r="H12" s="124">
        <v>25</v>
      </c>
      <c r="I12" s="124">
        <v>25</v>
      </c>
      <c r="J12" s="124">
        <v>21</v>
      </c>
      <c r="K12" s="8">
        <v>0</v>
      </c>
      <c r="L12" s="8">
        <v>0</v>
      </c>
      <c r="M12" s="8">
        <v>0</v>
      </c>
      <c r="N12" s="8">
        <v>0</v>
      </c>
      <c r="O12" s="2">
        <v>0</v>
      </c>
      <c r="P12" s="11">
        <f t="shared" si="0"/>
        <v>71</v>
      </c>
      <c r="Q12" s="29">
        <f t="shared" si="1"/>
        <v>0</v>
      </c>
    </row>
    <row r="13" spans="1:17" ht="26.5" x14ac:dyDescent="0.35">
      <c r="A13" s="180" t="s">
        <v>197</v>
      </c>
      <c r="B13" s="1" t="s">
        <v>21</v>
      </c>
      <c r="C13" s="23" t="s">
        <v>46</v>
      </c>
      <c r="D13" s="22" t="s">
        <v>14</v>
      </c>
      <c r="E13" s="8">
        <v>45</v>
      </c>
      <c r="F13" s="124">
        <v>0</v>
      </c>
      <c r="G13" s="124">
        <v>0</v>
      </c>
      <c r="H13" s="124">
        <v>0</v>
      </c>
      <c r="I13" s="124">
        <v>25</v>
      </c>
      <c r="J13" s="124">
        <v>20</v>
      </c>
      <c r="K13" s="8">
        <v>0</v>
      </c>
      <c r="L13" s="8">
        <v>0</v>
      </c>
      <c r="M13" s="8">
        <v>0</v>
      </c>
      <c r="N13" s="8">
        <v>0</v>
      </c>
      <c r="O13" s="2">
        <v>0</v>
      </c>
      <c r="P13" s="11">
        <f t="shared" si="0"/>
        <v>45</v>
      </c>
      <c r="Q13" s="29">
        <f t="shared" si="1"/>
        <v>0</v>
      </c>
    </row>
    <row r="14" spans="1:17" ht="26.5" x14ac:dyDescent="0.35">
      <c r="A14" s="177" t="s">
        <v>32</v>
      </c>
      <c r="B14" s="1" t="s">
        <v>21</v>
      </c>
      <c r="C14" s="23" t="s">
        <v>47</v>
      </c>
      <c r="D14" s="22" t="s">
        <v>17</v>
      </c>
      <c r="E14" s="8">
        <v>43</v>
      </c>
      <c r="F14" s="124">
        <v>0</v>
      </c>
      <c r="G14" s="124">
        <v>0</v>
      </c>
      <c r="H14" s="124">
        <v>0</v>
      </c>
      <c r="I14" s="124">
        <v>25</v>
      </c>
      <c r="J14" s="124">
        <v>18</v>
      </c>
      <c r="K14" s="8">
        <v>0</v>
      </c>
      <c r="L14" s="8">
        <v>0</v>
      </c>
      <c r="M14" s="8">
        <v>0</v>
      </c>
      <c r="N14" s="8">
        <v>0</v>
      </c>
      <c r="O14" s="2">
        <v>0</v>
      </c>
      <c r="P14" s="11">
        <f t="shared" si="0"/>
        <v>43</v>
      </c>
      <c r="Q14" s="29">
        <f t="shared" si="1"/>
        <v>0</v>
      </c>
    </row>
    <row r="15" spans="1:17" x14ac:dyDescent="0.35">
      <c r="A15" s="178" t="s">
        <v>33</v>
      </c>
      <c r="B15" s="2" t="s">
        <v>21</v>
      </c>
      <c r="C15" s="40" t="s">
        <v>48</v>
      </c>
      <c r="D15" s="40" t="s">
        <v>12</v>
      </c>
      <c r="E15" s="8">
        <v>13</v>
      </c>
      <c r="F15" s="124">
        <v>0</v>
      </c>
      <c r="G15" s="124">
        <v>0</v>
      </c>
      <c r="H15" s="124">
        <v>13</v>
      </c>
      <c r="I15" s="124">
        <v>0</v>
      </c>
      <c r="J15" s="124">
        <v>0</v>
      </c>
      <c r="K15" s="8">
        <v>0</v>
      </c>
      <c r="L15" s="8">
        <v>0</v>
      </c>
      <c r="M15" s="8">
        <v>0</v>
      </c>
      <c r="N15" s="8">
        <v>0</v>
      </c>
      <c r="O15" s="2">
        <v>0</v>
      </c>
      <c r="P15" s="11">
        <f t="shared" si="0"/>
        <v>13</v>
      </c>
      <c r="Q15" s="29">
        <f t="shared" si="1"/>
        <v>0</v>
      </c>
    </row>
    <row r="16" spans="1:17" ht="26" x14ac:dyDescent="0.35">
      <c r="A16" s="178" t="s">
        <v>34</v>
      </c>
      <c r="B16" s="2" t="s">
        <v>21</v>
      </c>
      <c r="C16" s="40" t="s">
        <v>199</v>
      </c>
      <c r="D16" s="40" t="s">
        <v>14</v>
      </c>
      <c r="E16" s="8">
        <v>8</v>
      </c>
      <c r="F16" s="124">
        <v>8</v>
      </c>
      <c r="G16" s="124">
        <v>0</v>
      </c>
      <c r="H16" s="124">
        <v>0</v>
      </c>
      <c r="I16" s="124">
        <v>0</v>
      </c>
      <c r="J16" s="124">
        <v>0</v>
      </c>
      <c r="K16" s="8">
        <v>0</v>
      </c>
      <c r="L16" s="8">
        <v>0</v>
      </c>
      <c r="M16" s="8">
        <v>0</v>
      </c>
      <c r="N16" s="8">
        <v>0</v>
      </c>
      <c r="O16" s="2">
        <v>0</v>
      </c>
      <c r="P16" s="11">
        <f t="shared" si="0"/>
        <v>8</v>
      </c>
      <c r="Q16" s="29">
        <f t="shared" si="1"/>
        <v>0</v>
      </c>
    </row>
    <row r="17" spans="1:17" x14ac:dyDescent="0.35">
      <c r="A17" s="177" t="s">
        <v>35</v>
      </c>
      <c r="B17" s="1" t="s">
        <v>21</v>
      </c>
      <c r="C17" s="23" t="s">
        <v>198</v>
      </c>
      <c r="D17" s="22" t="s">
        <v>12</v>
      </c>
      <c r="E17" s="8">
        <v>18</v>
      </c>
      <c r="F17" s="124">
        <v>0</v>
      </c>
      <c r="G17" s="124">
        <v>0</v>
      </c>
      <c r="H17" s="124">
        <v>9</v>
      </c>
      <c r="I17" s="124">
        <v>9</v>
      </c>
      <c r="J17" s="124">
        <v>0</v>
      </c>
      <c r="K17" s="8">
        <v>0</v>
      </c>
      <c r="L17" s="8">
        <v>0</v>
      </c>
      <c r="M17" s="8">
        <v>0</v>
      </c>
      <c r="N17" s="8">
        <v>0</v>
      </c>
      <c r="O17" s="2">
        <v>0</v>
      </c>
      <c r="P17" s="11">
        <f t="shared" si="0"/>
        <v>18</v>
      </c>
      <c r="Q17" s="29">
        <f t="shared" si="1"/>
        <v>0</v>
      </c>
    </row>
    <row r="18" spans="1:17" s="6" customFormat="1" ht="15" thickBot="1" x14ac:dyDescent="0.4">
      <c r="A18" s="35"/>
      <c r="B18" s="36"/>
      <c r="C18" s="187" t="s">
        <v>97</v>
      </c>
      <c r="D18" s="188"/>
      <c r="E18" s="42">
        <f t="shared" ref="E18:N18" si="2">SUM(E2:E17)</f>
        <v>510</v>
      </c>
      <c r="F18" s="58">
        <f t="shared" si="2"/>
        <v>8</v>
      </c>
      <c r="G18" s="58">
        <f t="shared" si="2"/>
        <v>32</v>
      </c>
      <c r="H18" s="58">
        <f t="shared" si="2"/>
        <v>97</v>
      </c>
      <c r="I18" s="58">
        <f t="shared" si="2"/>
        <v>180</v>
      </c>
      <c r="J18" s="58">
        <f t="shared" si="2"/>
        <v>193</v>
      </c>
      <c r="K18" s="42">
        <f t="shared" si="2"/>
        <v>0</v>
      </c>
      <c r="L18" s="42">
        <f t="shared" si="2"/>
        <v>0</v>
      </c>
      <c r="M18" s="42">
        <f t="shared" si="2"/>
        <v>0</v>
      </c>
      <c r="N18" s="42">
        <f t="shared" si="2"/>
        <v>0</v>
      </c>
      <c r="O18" s="42">
        <v>0</v>
      </c>
      <c r="P18" s="58">
        <f>SUM(P2:P17)</f>
        <v>510</v>
      </c>
      <c r="Q18" s="43">
        <f>SUM(Q2:Q17)</f>
        <v>0</v>
      </c>
    </row>
  </sheetData>
  <sheetProtection algorithmName="SHA-512" hashValue="Og0ipeoiF/F7tFZm3SPS3qZvaAWAs2igFGnbcBveplHjgyZLGGJXoEVP0P4FxR29o7VaQ2ozrDhwCEaJvJJnng==" saltValue="qBAFzd6Wp08Q9ZTzLHhirA==" spinCount="100000" sheet="1" objects="1" scenarios="1"/>
  <mergeCells count="1">
    <mergeCell ref="C18:D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51"/>
  <sheetViews>
    <sheetView zoomScale="80" zoomScaleNormal="80" workbookViewId="0">
      <pane xSplit="4" ySplit="1" topLeftCell="E33" activePane="bottomRight" state="frozen"/>
      <selection pane="topRight" activeCell="E1" sqref="E1"/>
      <selection pane="bottomLeft" activeCell="A2" sqref="A2"/>
      <selection pane="bottomRight" activeCell="G51" sqref="G51:O51"/>
    </sheetView>
  </sheetViews>
  <sheetFormatPr defaultColWidth="9.1796875" defaultRowHeight="14.5" x14ac:dyDescent="0.35"/>
  <cols>
    <col min="1" max="1" width="9.7265625" style="3" customWidth="1"/>
    <col min="2" max="3" width="9.1796875" style="7"/>
    <col min="4" max="4" width="28.26953125" style="37" customWidth="1"/>
    <col min="5" max="6" width="15.7265625" style="37" customWidth="1"/>
    <col min="7" max="12" width="7.453125" style="3" customWidth="1"/>
    <col min="13" max="15" width="7.7265625" style="3" customWidth="1"/>
    <col min="16" max="16" width="5.81640625" style="3" bestFit="1" customWidth="1"/>
    <col min="17" max="23" width="4.81640625" style="3" customWidth="1"/>
    <col min="24" max="24" width="9.1796875" style="3"/>
    <col min="25" max="26" width="9.1796875" style="7"/>
    <col min="27" max="27" width="6.54296875" style="3" customWidth="1"/>
    <col min="28" max="16384" width="9.1796875" style="3"/>
  </cols>
  <sheetData>
    <row r="1" spans="1:27" s="21" customFormat="1" ht="53" x14ac:dyDescent="0.3">
      <c r="A1" s="166" t="s">
        <v>172</v>
      </c>
      <c r="B1" s="169" t="s">
        <v>0</v>
      </c>
      <c r="C1" s="15" t="s">
        <v>1</v>
      </c>
      <c r="D1" s="32" t="s">
        <v>2</v>
      </c>
      <c r="E1" s="32" t="s">
        <v>3</v>
      </c>
      <c r="F1" s="20" t="s">
        <v>248</v>
      </c>
      <c r="G1" s="20" t="s">
        <v>98</v>
      </c>
      <c r="H1" s="20" t="s">
        <v>99</v>
      </c>
      <c r="I1" s="20" t="s">
        <v>100</v>
      </c>
      <c r="J1" s="20" t="s">
        <v>116</v>
      </c>
      <c r="K1" s="20" t="s">
        <v>132</v>
      </c>
      <c r="L1" s="20" t="s">
        <v>171</v>
      </c>
      <c r="M1" s="20" t="s">
        <v>187</v>
      </c>
      <c r="N1" s="20" t="s">
        <v>233</v>
      </c>
      <c r="O1" s="20" t="s">
        <v>293</v>
      </c>
      <c r="P1" s="14" t="s">
        <v>50</v>
      </c>
      <c r="Q1" s="14" t="s">
        <v>51</v>
      </c>
      <c r="R1" s="14" t="s">
        <v>52</v>
      </c>
      <c r="S1" s="14" t="s">
        <v>53</v>
      </c>
      <c r="T1" s="14" t="s">
        <v>54</v>
      </c>
      <c r="U1" s="20" t="s">
        <v>55</v>
      </c>
      <c r="V1" s="20" t="s">
        <v>56</v>
      </c>
      <c r="W1" s="20" t="s">
        <v>57</v>
      </c>
      <c r="X1" s="15" t="s">
        <v>180</v>
      </c>
      <c r="Y1" s="60" t="s">
        <v>5</v>
      </c>
      <c r="Z1" s="15" t="s">
        <v>6</v>
      </c>
      <c r="AA1" s="20" t="s">
        <v>80</v>
      </c>
    </row>
    <row r="2" spans="1:27" s="21" customFormat="1" ht="15.5" x14ac:dyDescent="0.35">
      <c r="A2" s="167" t="s">
        <v>82</v>
      </c>
      <c r="B2" s="170"/>
      <c r="C2" s="86"/>
      <c r="D2" s="45"/>
      <c r="E2" s="87"/>
      <c r="F2" s="87"/>
      <c r="G2" s="31"/>
      <c r="H2" s="31"/>
      <c r="I2" s="31"/>
      <c r="J2" s="31"/>
      <c r="K2" s="31"/>
      <c r="L2" s="31"/>
      <c r="M2" s="31"/>
      <c r="N2" s="31"/>
      <c r="O2" s="31"/>
      <c r="P2" s="133"/>
      <c r="Q2" s="133"/>
      <c r="R2" s="133"/>
      <c r="S2" s="133"/>
      <c r="T2" s="133"/>
      <c r="U2" s="31"/>
      <c r="V2" s="31"/>
      <c r="W2" s="31"/>
      <c r="X2" s="86"/>
      <c r="Y2" s="122"/>
      <c r="Z2" s="86"/>
      <c r="AA2" s="31"/>
    </row>
    <row r="3" spans="1:27" ht="25.5" customHeight="1" x14ac:dyDescent="0.35">
      <c r="A3" s="197" t="s">
        <v>67</v>
      </c>
      <c r="B3" s="1">
        <v>1276</v>
      </c>
      <c r="C3" s="1">
        <v>32246</v>
      </c>
      <c r="D3" s="23" t="s">
        <v>58</v>
      </c>
      <c r="E3" s="23" t="s">
        <v>18</v>
      </c>
      <c r="F3" s="23" t="s">
        <v>69</v>
      </c>
      <c r="G3" s="2">
        <v>15</v>
      </c>
      <c r="H3" s="2">
        <v>44</v>
      </c>
      <c r="I3" s="2">
        <v>7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11">
        <v>0</v>
      </c>
      <c r="Q3" s="11">
        <v>0</v>
      </c>
      <c r="R3" s="11">
        <v>0</v>
      </c>
      <c r="S3" s="11">
        <v>0</v>
      </c>
      <c r="T3" s="11">
        <v>0</v>
      </c>
      <c r="U3" s="2">
        <v>0</v>
      </c>
      <c r="V3" s="2">
        <v>0</v>
      </c>
      <c r="W3" s="2">
        <v>0</v>
      </c>
      <c r="X3" s="2">
        <f>SUM(G3:W3)</f>
        <v>66</v>
      </c>
      <c r="Y3" s="123">
        <f t="shared" ref="Y3:Y17" si="0">SUM(P3:T3)</f>
        <v>0</v>
      </c>
      <c r="Z3" s="1">
        <f t="shared" ref="Z3:Z17" si="1">SUM(U3:W3)</f>
        <v>0</v>
      </c>
      <c r="AA3" s="61"/>
    </row>
    <row r="4" spans="1:27" ht="26" x14ac:dyDescent="0.35">
      <c r="A4" s="198"/>
      <c r="B4" s="1">
        <v>1281</v>
      </c>
      <c r="C4" s="1">
        <v>32399</v>
      </c>
      <c r="D4" s="23" t="s">
        <v>59</v>
      </c>
      <c r="E4" s="23" t="s">
        <v>18</v>
      </c>
      <c r="F4" s="23" t="s">
        <v>69</v>
      </c>
      <c r="G4" s="2">
        <v>19</v>
      </c>
      <c r="H4" s="2">
        <v>55</v>
      </c>
      <c r="I4" s="2">
        <v>40</v>
      </c>
      <c r="J4" s="2">
        <v>10</v>
      </c>
      <c r="K4" s="2">
        <v>0</v>
      </c>
      <c r="L4" s="2">
        <v>0</v>
      </c>
      <c r="M4" s="2">
        <v>0</v>
      </c>
      <c r="N4" s="2">
        <v>0</v>
      </c>
      <c r="O4" s="2">
        <v>1</v>
      </c>
      <c r="P4" s="11">
        <v>0</v>
      </c>
      <c r="Q4" s="11">
        <v>0</v>
      </c>
      <c r="R4" s="11">
        <v>0</v>
      </c>
      <c r="S4" s="11">
        <v>0</v>
      </c>
      <c r="T4" s="11">
        <v>0</v>
      </c>
      <c r="U4" s="2">
        <v>0</v>
      </c>
      <c r="V4" s="2">
        <v>0</v>
      </c>
      <c r="W4" s="2">
        <v>0</v>
      </c>
      <c r="X4" s="2">
        <f>SUM(G4:W4)</f>
        <v>125</v>
      </c>
      <c r="Y4" s="123">
        <f t="shared" si="0"/>
        <v>0</v>
      </c>
      <c r="Z4" s="1">
        <f t="shared" si="1"/>
        <v>0</v>
      </c>
      <c r="AA4" s="61"/>
    </row>
    <row r="5" spans="1:27" ht="39" x14ac:dyDescent="0.35">
      <c r="A5" s="198"/>
      <c r="B5" s="1" t="s">
        <v>112</v>
      </c>
      <c r="C5" s="1">
        <v>33184</v>
      </c>
      <c r="D5" s="23" t="s">
        <v>60</v>
      </c>
      <c r="E5" s="23" t="s">
        <v>18</v>
      </c>
      <c r="F5" s="23" t="s">
        <v>69</v>
      </c>
      <c r="G5" s="2">
        <v>0</v>
      </c>
      <c r="H5" s="2">
        <v>2</v>
      </c>
      <c r="I5" s="2">
        <v>55</v>
      </c>
      <c r="J5" s="2">
        <v>43</v>
      </c>
      <c r="K5" s="2">
        <v>60</v>
      </c>
      <c r="L5" s="2">
        <v>26</v>
      </c>
      <c r="M5" s="2">
        <v>7</v>
      </c>
      <c r="N5" s="2">
        <v>0</v>
      </c>
      <c r="O5" s="2"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2">
        <v>0</v>
      </c>
      <c r="V5" s="2">
        <v>0</v>
      </c>
      <c r="W5" s="2">
        <v>0</v>
      </c>
      <c r="X5" s="2">
        <f>SUM(G5:W5)</f>
        <v>193</v>
      </c>
      <c r="Y5" s="123">
        <f t="shared" si="0"/>
        <v>0</v>
      </c>
      <c r="Z5" s="1">
        <f t="shared" si="1"/>
        <v>0</v>
      </c>
      <c r="AA5" s="61"/>
    </row>
    <row r="6" spans="1:27" ht="39" x14ac:dyDescent="0.35">
      <c r="A6" s="198"/>
      <c r="B6" s="1" t="s">
        <v>113</v>
      </c>
      <c r="C6" s="1">
        <v>33184</v>
      </c>
      <c r="D6" s="23" t="s">
        <v>61</v>
      </c>
      <c r="E6" s="23" t="s">
        <v>18</v>
      </c>
      <c r="F6" s="23" t="s">
        <v>69</v>
      </c>
      <c r="G6" s="2">
        <v>0</v>
      </c>
      <c r="H6" s="2">
        <v>14</v>
      </c>
      <c r="I6" s="2">
        <v>36</v>
      </c>
      <c r="J6" s="2">
        <v>34</v>
      </c>
      <c r="K6" s="2">
        <v>94</v>
      </c>
      <c r="L6" s="2">
        <v>43</v>
      </c>
      <c r="M6" s="2">
        <v>0</v>
      </c>
      <c r="N6" s="2">
        <v>0</v>
      </c>
      <c r="O6" s="2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2">
        <v>0</v>
      </c>
      <c r="V6" s="2">
        <v>0</v>
      </c>
      <c r="W6" s="2">
        <v>0</v>
      </c>
      <c r="X6" s="2">
        <f>SUM(G6:W6)</f>
        <v>221</v>
      </c>
      <c r="Y6" s="123">
        <f t="shared" si="0"/>
        <v>0</v>
      </c>
      <c r="Z6" s="1">
        <f t="shared" si="1"/>
        <v>0</v>
      </c>
      <c r="AA6" s="61"/>
    </row>
    <row r="7" spans="1:27" ht="26" x14ac:dyDescent="0.35">
      <c r="A7" s="198"/>
      <c r="B7" s="1">
        <v>1385</v>
      </c>
      <c r="C7" s="1">
        <v>32992</v>
      </c>
      <c r="D7" s="23" t="s">
        <v>62</v>
      </c>
      <c r="E7" s="23" t="s">
        <v>18</v>
      </c>
      <c r="F7" s="23" t="s">
        <v>69</v>
      </c>
      <c r="G7" s="2">
        <v>0</v>
      </c>
      <c r="H7" s="2">
        <v>0</v>
      </c>
      <c r="I7" s="2">
        <v>0</v>
      </c>
      <c r="J7" s="2">
        <v>51</v>
      </c>
      <c r="K7" s="2">
        <v>56</v>
      </c>
      <c r="L7" s="2">
        <v>45</v>
      </c>
      <c r="M7" s="2">
        <v>48</v>
      </c>
      <c r="N7" s="2">
        <v>29</v>
      </c>
      <c r="O7" s="2">
        <v>21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2">
        <v>0</v>
      </c>
      <c r="V7" s="2">
        <v>0</v>
      </c>
      <c r="W7" s="2">
        <v>0</v>
      </c>
      <c r="X7" s="2">
        <f t="shared" ref="X7:X17" si="2">SUM(G7:W7)</f>
        <v>250</v>
      </c>
      <c r="Y7" s="123">
        <f t="shared" si="0"/>
        <v>0</v>
      </c>
      <c r="Z7" s="1">
        <f t="shared" si="1"/>
        <v>0</v>
      </c>
      <c r="AA7" s="61"/>
    </row>
    <row r="8" spans="1:27" ht="52" x14ac:dyDescent="0.35">
      <c r="A8" s="198"/>
      <c r="B8" s="1">
        <v>1399</v>
      </c>
      <c r="C8" s="1">
        <v>33758</v>
      </c>
      <c r="D8" s="23" t="s">
        <v>63</v>
      </c>
      <c r="E8" s="23" t="s">
        <v>18</v>
      </c>
      <c r="F8" s="23" t="s">
        <v>69</v>
      </c>
      <c r="G8" s="2">
        <v>0</v>
      </c>
      <c r="H8" s="2">
        <v>0</v>
      </c>
      <c r="I8" s="2">
        <v>3</v>
      </c>
      <c r="J8" s="2">
        <v>42</v>
      </c>
      <c r="K8" s="2">
        <v>42</v>
      </c>
      <c r="L8" s="2">
        <v>42</v>
      </c>
      <c r="M8" s="2">
        <v>32</v>
      </c>
      <c r="N8" s="2">
        <v>47</v>
      </c>
      <c r="O8" s="2">
        <v>32</v>
      </c>
      <c r="P8" s="11">
        <v>5</v>
      </c>
      <c r="Q8" s="11">
        <v>0</v>
      </c>
      <c r="R8" s="11">
        <v>0</v>
      </c>
      <c r="S8" s="11">
        <v>0</v>
      </c>
      <c r="T8" s="11">
        <v>0</v>
      </c>
      <c r="U8" s="2">
        <v>0</v>
      </c>
      <c r="V8" s="2">
        <v>0</v>
      </c>
      <c r="W8" s="2">
        <v>0</v>
      </c>
      <c r="X8" s="2">
        <f t="shared" si="2"/>
        <v>245</v>
      </c>
      <c r="Y8" s="123">
        <f t="shared" si="0"/>
        <v>5</v>
      </c>
      <c r="Z8" s="1">
        <f t="shared" si="1"/>
        <v>0</v>
      </c>
      <c r="AA8" s="61"/>
    </row>
    <row r="9" spans="1:27" ht="26" x14ac:dyDescent="0.35">
      <c r="A9" s="198"/>
      <c r="B9" s="1">
        <v>1400</v>
      </c>
      <c r="C9" s="1">
        <v>34571</v>
      </c>
      <c r="D9" s="23" t="s">
        <v>64</v>
      </c>
      <c r="E9" s="23" t="s">
        <v>18</v>
      </c>
      <c r="F9" s="23" t="s">
        <v>69</v>
      </c>
      <c r="G9" s="2">
        <v>0</v>
      </c>
      <c r="H9" s="2">
        <v>0</v>
      </c>
      <c r="I9" s="2">
        <v>0</v>
      </c>
      <c r="J9" s="2">
        <v>1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2">
        <v>0</v>
      </c>
      <c r="V9" s="2">
        <v>0</v>
      </c>
      <c r="W9" s="2">
        <v>0</v>
      </c>
      <c r="X9" s="2">
        <f t="shared" si="2"/>
        <v>1</v>
      </c>
      <c r="Y9" s="123">
        <f t="shared" si="0"/>
        <v>0</v>
      </c>
      <c r="Z9" s="1">
        <f t="shared" si="1"/>
        <v>0</v>
      </c>
      <c r="AA9" s="61"/>
    </row>
    <row r="10" spans="1:27" ht="39" x14ac:dyDescent="0.35">
      <c r="A10" s="198"/>
      <c r="B10" s="131" t="s">
        <v>117</v>
      </c>
      <c r="C10" s="1">
        <v>34360</v>
      </c>
      <c r="D10" s="23" t="s">
        <v>114</v>
      </c>
      <c r="E10" s="23" t="s">
        <v>18</v>
      </c>
      <c r="F10" s="23" t="s">
        <v>69</v>
      </c>
      <c r="G10" s="2">
        <v>0</v>
      </c>
      <c r="H10" s="2">
        <v>0</v>
      </c>
      <c r="I10" s="2">
        <v>0</v>
      </c>
      <c r="J10" s="2">
        <v>0</v>
      </c>
      <c r="K10" s="2">
        <v>19</v>
      </c>
      <c r="L10" s="2">
        <v>41</v>
      </c>
      <c r="M10" s="2">
        <v>46</v>
      </c>
      <c r="N10" s="2">
        <v>14</v>
      </c>
      <c r="O10" s="2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2">
        <v>0</v>
      </c>
      <c r="V10" s="2">
        <v>0</v>
      </c>
      <c r="W10" s="2">
        <v>0</v>
      </c>
      <c r="X10" s="2">
        <f t="shared" si="2"/>
        <v>120</v>
      </c>
      <c r="Y10" s="123">
        <f t="shared" si="0"/>
        <v>0</v>
      </c>
      <c r="Z10" s="1">
        <f t="shared" si="1"/>
        <v>0</v>
      </c>
      <c r="AA10" s="61"/>
    </row>
    <row r="11" spans="1:27" ht="39" x14ac:dyDescent="0.35">
      <c r="A11" s="198"/>
      <c r="B11" s="1">
        <v>1439</v>
      </c>
      <c r="C11" s="1">
        <v>34361</v>
      </c>
      <c r="D11" s="23" t="s">
        <v>115</v>
      </c>
      <c r="E11" s="23" t="s">
        <v>18</v>
      </c>
      <c r="F11" s="23" t="s">
        <v>69</v>
      </c>
      <c r="G11" s="2">
        <v>0</v>
      </c>
      <c r="H11" s="2">
        <v>0</v>
      </c>
      <c r="I11" s="2">
        <v>0</v>
      </c>
      <c r="J11" s="2">
        <v>0</v>
      </c>
      <c r="K11" s="2">
        <v>9</v>
      </c>
      <c r="L11" s="2">
        <v>20</v>
      </c>
      <c r="M11" s="2">
        <v>4</v>
      </c>
      <c r="N11" s="2">
        <v>2</v>
      </c>
      <c r="O11" s="2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2">
        <v>0</v>
      </c>
      <c r="V11" s="2">
        <v>0</v>
      </c>
      <c r="W11" s="2">
        <v>0</v>
      </c>
      <c r="X11" s="2">
        <f t="shared" si="2"/>
        <v>35</v>
      </c>
      <c r="Y11" s="123">
        <f t="shared" si="0"/>
        <v>0</v>
      </c>
      <c r="Z11" s="1">
        <f t="shared" si="1"/>
        <v>0</v>
      </c>
      <c r="AA11" s="61"/>
    </row>
    <row r="12" spans="1:27" ht="43.5" x14ac:dyDescent="0.35">
      <c r="A12" s="198"/>
      <c r="B12" s="131" t="s">
        <v>133</v>
      </c>
      <c r="C12" s="1">
        <v>34969</v>
      </c>
      <c r="D12" s="23" t="s">
        <v>181</v>
      </c>
      <c r="E12" s="23" t="s">
        <v>18</v>
      </c>
      <c r="F12" s="88" t="s">
        <v>129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13</v>
      </c>
      <c r="N12" s="2">
        <v>24</v>
      </c>
      <c r="O12" s="2">
        <v>36</v>
      </c>
      <c r="P12" s="11">
        <v>40</v>
      </c>
      <c r="Q12" s="11">
        <v>37</v>
      </c>
      <c r="R12" s="11">
        <v>0</v>
      </c>
      <c r="S12" s="11">
        <v>0</v>
      </c>
      <c r="T12" s="11">
        <v>0</v>
      </c>
      <c r="U12" s="2">
        <v>0</v>
      </c>
      <c r="V12" s="2">
        <v>0</v>
      </c>
      <c r="W12" s="2">
        <v>0</v>
      </c>
      <c r="X12" s="2">
        <f t="shared" si="2"/>
        <v>150</v>
      </c>
      <c r="Y12" s="123">
        <f t="shared" si="0"/>
        <v>77</v>
      </c>
      <c r="Z12" s="1">
        <f t="shared" si="1"/>
        <v>0</v>
      </c>
      <c r="AA12" s="61"/>
    </row>
    <row r="13" spans="1:27" ht="58" customHeight="1" x14ac:dyDescent="0.35">
      <c r="A13" s="198"/>
      <c r="B13" s="131">
        <v>1496</v>
      </c>
      <c r="C13" s="1">
        <v>34076</v>
      </c>
      <c r="D13" s="23" t="s">
        <v>134</v>
      </c>
      <c r="E13" s="23" t="s">
        <v>18</v>
      </c>
      <c r="F13" s="24" t="s">
        <v>129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37</v>
      </c>
      <c r="N13" s="2">
        <v>91</v>
      </c>
      <c r="O13" s="2">
        <v>52</v>
      </c>
      <c r="P13" s="11">
        <v>50</v>
      </c>
      <c r="Q13" s="11">
        <v>50</v>
      </c>
      <c r="R13" s="11">
        <v>50</v>
      </c>
      <c r="S13" s="11">
        <v>50</v>
      </c>
      <c r="T13" s="11">
        <v>50</v>
      </c>
      <c r="U13" s="2">
        <v>23</v>
      </c>
      <c r="V13" s="2">
        <v>0</v>
      </c>
      <c r="W13" s="2">
        <v>0</v>
      </c>
      <c r="X13" s="2">
        <f t="shared" si="2"/>
        <v>453</v>
      </c>
      <c r="Y13" s="123">
        <f t="shared" si="0"/>
        <v>250</v>
      </c>
      <c r="Z13" s="1">
        <f t="shared" si="1"/>
        <v>23</v>
      </c>
      <c r="AA13" s="61"/>
    </row>
    <row r="14" spans="1:27" ht="49.5" customHeight="1" x14ac:dyDescent="0.35">
      <c r="A14" s="198"/>
      <c r="B14" s="131" t="s">
        <v>82</v>
      </c>
      <c r="C14" s="1">
        <v>39512</v>
      </c>
      <c r="D14" s="23" t="s">
        <v>304</v>
      </c>
      <c r="E14" s="23" t="s">
        <v>18</v>
      </c>
      <c r="F14" s="24" t="s">
        <v>305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11">
        <v>0</v>
      </c>
      <c r="Q14" s="11">
        <v>34</v>
      </c>
      <c r="R14" s="11">
        <v>0</v>
      </c>
      <c r="S14" s="11">
        <v>0</v>
      </c>
      <c r="T14" s="11">
        <v>0</v>
      </c>
      <c r="U14" s="2">
        <v>0</v>
      </c>
      <c r="V14" s="2">
        <v>0</v>
      </c>
      <c r="W14" s="2">
        <v>0</v>
      </c>
      <c r="X14" s="2">
        <f t="shared" si="2"/>
        <v>34</v>
      </c>
      <c r="Y14" s="123">
        <f t="shared" si="0"/>
        <v>34</v>
      </c>
      <c r="Z14" s="1">
        <f t="shared" si="1"/>
        <v>0</v>
      </c>
      <c r="AA14" s="61"/>
    </row>
    <row r="15" spans="1:27" ht="52" x14ac:dyDescent="0.35">
      <c r="A15" s="198"/>
      <c r="B15" s="171" t="s">
        <v>192</v>
      </c>
      <c r="C15" s="131" t="s">
        <v>249</v>
      </c>
      <c r="D15" s="23" t="s">
        <v>66</v>
      </c>
      <c r="E15" s="23" t="s">
        <v>18</v>
      </c>
      <c r="F15" s="89" t="s">
        <v>188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21</v>
      </c>
      <c r="O15" s="2">
        <v>62</v>
      </c>
      <c r="P15" s="11">
        <v>150</v>
      </c>
      <c r="Q15" s="11">
        <v>150</v>
      </c>
      <c r="R15" s="11">
        <v>150</v>
      </c>
      <c r="S15" s="11">
        <v>150</v>
      </c>
      <c r="T15" s="11">
        <v>150</v>
      </c>
      <c r="U15" s="2">
        <v>17</v>
      </c>
      <c r="V15" s="2">
        <v>0</v>
      </c>
      <c r="W15" s="2">
        <v>0</v>
      </c>
      <c r="X15" s="2">
        <f t="shared" si="2"/>
        <v>850</v>
      </c>
      <c r="Y15" s="123">
        <f t="shared" si="0"/>
        <v>750</v>
      </c>
      <c r="Z15" s="1">
        <f t="shared" si="1"/>
        <v>17</v>
      </c>
      <c r="AA15" s="2"/>
    </row>
    <row r="16" spans="1:27" ht="52" x14ac:dyDescent="0.35">
      <c r="A16" s="199"/>
      <c r="B16" s="171" t="s">
        <v>82</v>
      </c>
      <c r="C16" s="1">
        <v>35279</v>
      </c>
      <c r="D16" s="23" t="s">
        <v>65</v>
      </c>
      <c r="E16" s="23" t="s">
        <v>18</v>
      </c>
      <c r="F16" s="89" t="s">
        <v>294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11">
        <v>0</v>
      </c>
      <c r="Q16" s="11">
        <v>25</v>
      </c>
      <c r="R16" s="11">
        <v>150</v>
      </c>
      <c r="S16" s="11">
        <v>150</v>
      </c>
      <c r="T16" s="11">
        <v>150</v>
      </c>
      <c r="U16" s="2">
        <v>150</v>
      </c>
      <c r="V16" s="2">
        <v>150</v>
      </c>
      <c r="W16" s="2">
        <v>150</v>
      </c>
      <c r="X16" s="2">
        <f t="shared" si="2"/>
        <v>925</v>
      </c>
      <c r="Y16" s="123">
        <f t="shared" si="0"/>
        <v>475</v>
      </c>
      <c r="Z16" s="1">
        <f t="shared" si="1"/>
        <v>450</v>
      </c>
      <c r="AA16" s="1">
        <v>425</v>
      </c>
    </row>
    <row r="17" spans="1:27" ht="26" x14ac:dyDescent="0.35">
      <c r="A17" s="168"/>
      <c r="B17" s="171">
        <v>1572</v>
      </c>
      <c r="C17" s="128">
        <v>36873</v>
      </c>
      <c r="D17" s="129" t="s">
        <v>184</v>
      </c>
      <c r="E17" s="23" t="s">
        <v>18</v>
      </c>
      <c r="F17" s="130" t="s">
        <v>129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28</v>
      </c>
      <c r="O17" s="65">
        <v>40</v>
      </c>
      <c r="P17" s="64">
        <v>7</v>
      </c>
      <c r="Q17" s="64">
        <v>0</v>
      </c>
      <c r="R17" s="64">
        <v>0</v>
      </c>
      <c r="S17" s="64">
        <v>0</v>
      </c>
      <c r="T17" s="64">
        <v>0</v>
      </c>
      <c r="U17" s="65">
        <v>0</v>
      </c>
      <c r="V17" s="65">
        <v>0</v>
      </c>
      <c r="W17" s="65">
        <v>0</v>
      </c>
      <c r="X17" s="2">
        <f t="shared" si="2"/>
        <v>75</v>
      </c>
      <c r="Y17" s="123">
        <f t="shared" si="0"/>
        <v>7</v>
      </c>
      <c r="Z17" s="1">
        <f t="shared" si="1"/>
        <v>0</v>
      </c>
      <c r="AA17" s="128"/>
    </row>
    <row r="18" spans="1:27" s="6" customFormat="1" ht="15" thickBot="1" x14ac:dyDescent="0.4">
      <c r="A18" s="90"/>
      <c r="B18" s="190" t="s">
        <v>68</v>
      </c>
      <c r="C18" s="191"/>
      <c r="D18" s="191"/>
      <c r="E18" s="191"/>
      <c r="F18" s="191"/>
      <c r="G18" s="27">
        <f t="shared" ref="G18:Z18" si="3">SUM(G3:G17)</f>
        <v>34</v>
      </c>
      <c r="H18" s="27">
        <f t="shared" si="3"/>
        <v>115</v>
      </c>
      <c r="I18" s="27">
        <f t="shared" si="3"/>
        <v>141</v>
      </c>
      <c r="J18" s="27">
        <f t="shared" si="3"/>
        <v>181</v>
      </c>
      <c r="K18" s="27">
        <f t="shared" si="3"/>
        <v>280</v>
      </c>
      <c r="L18" s="27">
        <f t="shared" si="3"/>
        <v>217</v>
      </c>
      <c r="M18" s="27">
        <f t="shared" si="3"/>
        <v>187</v>
      </c>
      <c r="N18" s="27">
        <f t="shared" si="3"/>
        <v>256</v>
      </c>
      <c r="O18" s="27">
        <f t="shared" si="3"/>
        <v>244</v>
      </c>
      <c r="P18" s="12">
        <f t="shared" si="3"/>
        <v>252</v>
      </c>
      <c r="Q18" s="12">
        <f t="shared" si="3"/>
        <v>296</v>
      </c>
      <c r="R18" s="12">
        <f t="shared" si="3"/>
        <v>350</v>
      </c>
      <c r="S18" s="12">
        <f t="shared" si="3"/>
        <v>350</v>
      </c>
      <c r="T18" s="12">
        <f t="shared" si="3"/>
        <v>350</v>
      </c>
      <c r="U18" s="27">
        <f t="shared" si="3"/>
        <v>190</v>
      </c>
      <c r="V18" s="27">
        <f t="shared" si="3"/>
        <v>150</v>
      </c>
      <c r="W18" s="27">
        <f t="shared" si="3"/>
        <v>150</v>
      </c>
      <c r="X18" s="27">
        <f t="shared" si="3"/>
        <v>3743</v>
      </c>
      <c r="Y18" s="119">
        <f>SUM(Y3:Y17)</f>
        <v>1598</v>
      </c>
      <c r="Z18" s="27">
        <f t="shared" si="3"/>
        <v>490</v>
      </c>
      <c r="AA18" s="27">
        <f t="shared" ref="AA18" si="4">SUM(AA3:AA16)</f>
        <v>425</v>
      </c>
    </row>
    <row r="19" spans="1:27" s="6" customFormat="1" ht="15" thickBot="1" x14ac:dyDescent="0.4">
      <c r="B19" s="44"/>
      <c r="C19" s="44"/>
      <c r="D19" s="75"/>
      <c r="E19" s="75"/>
      <c r="F19" s="75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</row>
    <row r="20" spans="1:27" ht="27" thickBot="1" x14ac:dyDescent="0.4">
      <c r="A20" s="91"/>
      <c r="B20" s="92" t="s">
        <v>86</v>
      </c>
      <c r="C20" s="93"/>
      <c r="D20" s="94" t="s">
        <v>73</v>
      </c>
      <c r="E20" s="95" t="s">
        <v>15</v>
      </c>
      <c r="F20" s="95" t="s">
        <v>175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134">
        <v>0</v>
      </c>
      <c r="Q20" s="134">
        <v>0</v>
      </c>
      <c r="R20" s="134">
        <v>50</v>
      </c>
      <c r="S20" s="134">
        <v>100</v>
      </c>
      <c r="T20" s="134">
        <v>180</v>
      </c>
      <c r="U20" s="66">
        <v>180</v>
      </c>
      <c r="V20" s="66">
        <v>180</v>
      </c>
      <c r="W20" s="66">
        <v>180</v>
      </c>
      <c r="X20" s="66">
        <f>SUM(G20:W20)</f>
        <v>870</v>
      </c>
      <c r="Y20" s="120">
        <f>SUM( P20:T20)</f>
        <v>330</v>
      </c>
      <c r="Z20" s="66">
        <f>SUM(U20:W20)</f>
        <v>540</v>
      </c>
      <c r="AA20" s="66">
        <v>655</v>
      </c>
    </row>
    <row r="21" spans="1:27" ht="15" thickBot="1" x14ac:dyDescent="0.4">
      <c r="B21" s="76"/>
      <c r="E21" s="77"/>
      <c r="F21" s="7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6"/>
      <c r="Z21" s="67"/>
      <c r="AA21" s="67"/>
    </row>
    <row r="22" spans="1:27" ht="27" thickBot="1" x14ac:dyDescent="0.4">
      <c r="A22" s="91"/>
      <c r="B22" s="92" t="s">
        <v>87</v>
      </c>
      <c r="C22" s="93">
        <v>35037</v>
      </c>
      <c r="D22" s="94" t="s">
        <v>74</v>
      </c>
      <c r="E22" s="95" t="s">
        <v>16</v>
      </c>
      <c r="F22" s="95" t="s">
        <v>295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134">
        <v>25</v>
      </c>
      <c r="Q22" s="134">
        <v>100</v>
      </c>
      <c r="R22" s="134">
        <v>100</v>
      </c>
      <c r="S22" s="134">
        <v>100</v>
      </c>
      <c r="T22" s="134">
        <v>100</v>
      </c>
      <c r="U22" s="66">
        <v>100</v>
      </c>
      <c r="V22" s="66">
        <v>50</v>
      </c>
      <c r="W22" s="66">
        <v>0</v>
      </c>
      <c r="X22" s="66">
        <f>SUM(G22:W22)</f>
        <v>575</v>
      </c>
      <c r="Y22" s="120">
        <f>SUM( P22:T22)</f>
        <v>425</v>
      </c>
      <c r="Z22" s="66">
        <f>SUM(U22:W22)</f>
        <v>150</v>
      </c>
      <c r="AA22" s="66"/>
    </row>
    <row r="23" spans="1:27" ht="15" thickBot="1" x14ac:dyDescent="0.4">
      <c r="B23" s="76"/>
      <c r="E23" s="77"/>
      <c r="F23" s="7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6"/>
      <c r="Z23" s="66"/>
      <c r="AA23" s="67"/>
    </row>
    <row r="24" spans="1:27" ht="27" thickBot="1" x14ac:dyDescent="0.4">
      <c r="A24" s="91"/>
      <c r="B24" s="92" t="s">
        <v>83</v>
      </c>
      <c r="C24" s="93"/>
      <c r="D24" s="95" t="s">
        <v>71</v>
      </c>
      <c r="E24" s="95" t="s">
        <v>14</v>
      </c>
      <c r="F24" s="95" t="s">
        <v>175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134">
        <v>0</v>
      </c>
      <c r="Q24" s="134">
        <v>0</v>
      </c>
      <c r="R24" s="134">
        <v>25</v>
      </c>
      <c r="S24" s="134">
        <v>50</v>
      </c>
      <c r="T24" s="134">
        <v>75</v>
      </c>
      <c r="U24" s="66">
        <v>75</v>
      </c>
      <c r="V24" s="66">
        <v>50</v>
      </c>
      <c r="W24" s="66">
        <v>50</v>
      </c>
      <c r="X24" s="66">
        <f>SUM(G24:W24)</f>
        <v>325</v>
      </c>
      <c r="Y24" s="120">
        <f>SUM( P24:T24)</f>
        <v>150</v>
      </c>
      <c r="Z24" s="66">
        <f>SUM(U24:W24)</f>
        <v>175</v>
      </c>
      <c r="AA24" s="66">
        <v>364</v>
      </c>
    </row>
    <row r="25" spans="1:27" ht="15" thickBot="1" x14ac:dyDescent="0.4">
      <c r="B25" s="76"/>
      <c r="D25" s="77"/>
      <c r="E25" s="77"/>
      <c r="F25" s="78"/>
      <c r="G25" s="67"/>
      <c r="H25" s="67"/>
      <c r="I25" s="67"/>
      <c r="J25" s="67"/>
      <c r="K25" s="67"/>
      <c r="L25" s="67"/>
      <c r="M25" s="67"/>
      <c r="N25" s="67"/>
      <c r="O25" s="67"/>
      <c r="P25" s="70"/>
      <c r="Q25" s="70"/>
      <c r="R25" s="70"/>
      <c r="S25" s="70"/>
      <c r="T25" s="70"/>
      <c r="U25" s="70"/>
      <c r="V25" s="70"/>
      <c r="W25" s="70"/>
      <c r="X25" s="67"/>
      <c r="Y25" s="66"/>
      <c r="Z25" s="66"/>
      <c r="AA25" s="7"/>
    </row>
    <row r="26" spans="1:27" ht="27" thickBot="1" x14ac:dyDescent="0.4">
      <c r="A26" s="91"/>
      <c r="B26" s="92" t="s">
        <v>88</v>
      </c>
      <c r="C26" s="93">
        <v>39049</v>
      </c>
      <c r="D26" s="94" t="s">
        <v>75</v>
      </c>
      <c r="E26" s="95" t="s">
        <v>14</v>
      </c>
      <c r="F26" s="95" t="s">
        <v>175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134">
        <v>0</v>
      </c>
      <c r="Q26" s="134">
        <v>25</v>
      </c>
      <c r="R26" s="134">
        <v>100</v>
      </c>
      <c r="S26" s="134">
        <v>100</v>
      </c>
      <c r="T26" s="134">
        <v>100</v>
      </c>
      <c r="U26" s="66">
        <v>73</v>
      </c>
      <c r="V26" s="66">
        <v>0</v>
      </c>
      <c r="W26" s="66">
        <v>0</v>
      </c>
      <c r="X26" s="66">
        <f>SUM(G26:W26)</f>
        <v>398</v>
      </c>
      <c r="Y26" s="120">
        <f>SUM( P26:T26)</f>
        <v>325</v>
      </c>
      <c r="Z26" s="66">
        <f>SUM(U26:W26)</f>
        <v>73</v>
      </c>
      <c r="AA26" s="66"/>
    </row>
    <row r="27" spans="1:27" ht="15" thickBot="1" x14ac:dyDescent="0.4">
      <c r="B27" s="76"/>
      <c r="E27" s="77"/>
      <c r="F27" s="7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6"/>
      <c r="AA27" s="67"/>
    </row>
    <row r="28" spans="1:27" ht="15" thickBot="1" x14ac:dyDescent="0.4">
      <c r="A28" s="195" t="s">
        <v>89</v>
      </c>
      <c r="B28" s="96" t="s">
        <v>89</v>
      </c>
      <c r="C28" s="97"/>
      <c r="D28" s="98" t="s">
        <v>212</v>
      </c>
      <c r="E28" s="99" t="s">
        <v>12</v>
      </c>
      <c r="F28" s="95" t="s">
        <v>175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  <c r="P28" s="135">
        <v>0</v>
      </c>
      <c r="Q28" s="135">
        <v>25</v>
      </c>
      <c r="R28" s="135">
        <v>50</v>
      </c>
      <c r="S28" s="135">
        <v>20</v>
      </c>
      <c r="T28" s="135">
        <v>0</v>
      </c>
      <c r="U28" s="68">
        <v>0</v>
      </c>
      <c r="V28" s="68">
        <v>0</v>
      </c>
      <c r="W28" s="68">
        <v>0</v>
      </c>
      <c r="X28" s="68">
        <f>SUM(G28:W28)</f>
        <v>95</v>
      </c>
      <c r="Y28" s="121">
        <f>SUM(P28:T28)</f>
        <v>95</v>
      </c>
      <c r="Z28" s="66">
        <f>SUM(U28:W28)</f>
        <v>0</v>
      </c>
      <c r="AA28" s="68"/>
    </row>
    <row r="29" spans="1:27" ht="40" thickBot="1" x14ac:dyDescent="0.4">
      <c r="A29" s="196"/>
      <c r="B29" s="100">
        <v>37022</v>
      </c>
      <c r="C29" s="1">
        <v>35503</v>
      </c>
      <c r="D29" s="22" t="s">
        <v>174</v>
      </c>
      <c r="E29" s="22" t="s">
        <v>12</v>
      </c>
      <c r="F29" s="22" t="s">
        <v>176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2">
        <v>0</v>
      </c>
      <c r="N29" s="2">
        <v>31</v>
      </c>
      <c r="O29" s="2">
        <v>47</v>
      </c>
      <c r="P29" s="11">
        <v>50</v>
      </c>
      <c r="Q29" s="11">
        <v>5</v>
      </c>
      <c r="R29" s="11">
        <v>0</v>
      </c>
      <c r="S29" s="11">
        <v>0</v>
      </c>
      <c r="T29" s="11">
        <v>0</v>
      </c>
      <c r="U29" s="2">
        <v>0</v>
      </c>
      <c r="V29" s="2">
        <v>0</v>
      </c>
      <c r="W29" s="2">
        <v>0</v>
      </c>
      <c r="X29" s="68">
        <f>SUM(G29:W29)</f>
        <v>133</v>
      </c>
      <c r="Y29" s="121">
        <f>SUM(P29:T29)</f>
        <v>55</v>
      </c>
      <c r="Z29" s="66">
        <f>SUM(U29:W29)</f>
        <v>0</v>
      </c>
      <c r="AA29" s="2"/>
    </row>
    <row r="30" spans="1:27" ht="15" thickBot="1" x14ac:dyDescent="0.4">
      <c r="A30" s="101"/>
      <c r="B30" s="192" t="s">
        <v>173</v>
      </c>
      <c r="C30" s="193"/>
      <c r="D30" s="194"/>
      <c r="E30" s="102"/>
      <c r="F30" s="102"/>
      <c r="G30" s="103">
        <f>SUM(G28:G29)</f>
        <v>0</v>
      </c>
      <c r="H30" s="103">
        <f t="shared" ref="H30:Z30" si="5">SUM(H28:H29)</f>
        <v>0</v>
      </c>
      <c r="I30" s="103">
        <f t="shared" si="5"/>
        <v>0</v>
      </c>
      <c r="J30" s="103">
        <f t="shared" si="5"/>
        <v>0</v>
      </c>
      <c r="K30" s="103">
        <f t="shared" si="5"/>
        <v>0</v>
      </c>
      <c r="L30" s="103">
        <f t="shared" si="5"/>
        <v>0</v>
      </c>
      <c r="M30" s="103">
        <f t="shared" si="5"/>
        <v>0</v>
      </c>
      <c r="N30" s="103">
        <v>0</v>
      </c>
      <c r="O30" s="103">
        <v>0</v>
      </c>
      <c r="P30" s="58">
        <f t="shared" si="5"/>
        <v>50</v>
      </c>
      <c r="Q30" s="58">
        <f t="shared" si="5"/>
        <v>30</v>
      </c>
      <c r="R30" s="58">
        <f t="shared" si="5"/>
        <v>50</v>
      </c>
      <c r="S30" s="58">
        <f t="shared" si="5"/>
        <v>20</v>
      </c>
      <c r="T30" s="58">
        <f t="shared" si="5"/>
        <v>0</v>
      </c>
      <c r="U30" s="42">
        <f t="shared" si="5"/>
        <v>0</v>
      </c>
      <c r="V30" s="42">
        <f t="shared" si="5"/>
        <v>0</v>
      </c>
      <c r="W30" s="42">
        <f t="shared" si="5"/>
        <v>0</v>
      </c>
      <c r="X30" s="42">
        <f t="shared" si="5"/>
        <v>228</v>
      </c>
      <c r="Y30" s="162">
        <f>SUM(P30:T30)</f>
        <v>150</v>
      </c>
      <c r="Z30" s="42">
        <f t="shared" si="5"/>
        <v>0</v>
      </c>
      <c r="AA30" s="103"/>
    </row>
    <row r="31" spans="1:27" ht="15" thickBot="1" x14ac:dyDescent="0.4">
      <c r="B31" s="75"/>
      <c r="C31" s="75"/>
      <c r="D31" s="75"/>
      <c r="E31" s="77"/>
      <c r="F31" s="7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8"/>
      <c r="Z31" s="67"/>
      <c r="AA31" s="67"/>
    </row>
    <row r="32" spans="1:27" ht="27" thickBot="1" x14ac:dyDescent="0.4">
      <c r="A32" s="91"/>
      <c r="B32" s="92" t="s">
        <v>90</v>
      </c>
      <c r="C32" s="93">
        <v>39005</v>
      </c>
      <c r="D32" s="94" t="s">
        <v>76</v>
      </c>
      <c r="E32" s="95" t="s">
        <v>79</v>
      </c>
      <c r="F32" s="95" t="s">
        <v>175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134">
        <v>0</v>
      </c>
      <c r="Q32" s="134">
        <v>25</v>
      </c>
      <c r="R32" s="134">
        <v>50</v>
      </c>
      <c r="S32" s="134">
        <v>50</v>
      </c>
      <c r="T32" s="134">
        <v>50</v>
      </c>
      <c r="U32" s="66">
        <v>21</v>
      </c>
      <c r="V32" s="66">
        <v>0</v>
      </c>
      <c r="W32" s="66">
        <v>0</v>
      </c>
      <c r="X32" s="66">
        <f>SUM(G32:W32)</f>
        <v>196</v>
      </c>
      <c r="Y32" s="121">
        <f>SUM(P32:T32)</f>
        <v>175</v>
      </c>
      <c r="Z32" s="66">
        <f>SUM(U32:W32)</f>
        <v>21</v>
      </c>
      <c r="AA32" s="66"/>
    </row>
    <row r="33" spans="1:27" ht="15" thickBot="1" x14ac:dyDescent="0.4">
      <c r="B33" s="76"/>
      <c r="E33" s="77"/>
      <c r="F33" s="7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132"/>
      <c r="Z33" s="67"/>
      <c r="AA33" s="67"/>
    </row>
    <row r="34" spans="1:27" ht="26.5" x14ac:dyDescent="0.35">
      <c r="A34" s="200" t="s">
        <v>91</v>
      </c>
      <c r="B34" s="100" t="s">
        <v>91</v>
      </c>
      <c r="C34" s="1">
        <v>36491</v>
      </c>
      <c r="D34" s="22" t="s">
        <v>186</v>
      </c>
      <c r="E34" s="22" t="s">
        <v>79</v>
      </c>
      <c r="F34" s="24" t="s">
        <v>70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48</v>
      </c>
      <c r="P34" s="11">
        <v>50</v>
      </c>
      <c r="Q34" s="11">
        <v>50</v>
      </c>
      <c r="R34" s="11">
        <v>40</v>
      </c>
      <c r="S34" s="11">
        <v>0</v>
      </c>
      <c r="T34" s="11">
        <v>0</v>
      </c>
      <c r="U34" s="2">
        <v>0</v>
      </c>
      <c r="V34" s="2">
        <v>0</v>
      </c>
      <c r="W34" s="2">
        <v>0</v>
      </c>
      <c r="X34" s="2">
        <f>SUM(G34:W34)</f>
        <v>188</v>
      </c>
      <c r="Y34" s="182">
        <f t="shared" ref="Y34:Y39" si="6">SUM(P34:T34)</f>
        <v>140</v>
      </c>
      <c r="Z34" s="2">
        <f>SUM(U34:W34)</f>
        <v>0</v>
      </c>
      <c r="AA34" s="2"/>
    </row>
    <row r="35" spans="1:27" ht="26.5" x14ac:dyDescent="0.35">
      <c r="A35" s="201"/>
      <c r="B35" s="100" t="s">
        <v>91</v>
      </c>
      <c r="C35" s="1">
        <v>38375</v>
      </c>
      <c r="D35" s="22" t="s">
        <v>297</v>
      </c>
      <c r="E35" s="22" t="s">
        <v>79</v>
      </c>
      <c r="F35" s="24" t="s">
        <v>70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11">
        <v>0</v>
      </c>
      <c r="Q35" s="11">
        <v>25</v>
      </c>
      <c r="R35" s="11">
        <v>50</v>
      </c>
      <c r="S35" s="11">
        <v>14</v>
      </c>
      <c r="T35" s="11">
        <v>0</v>
      </c>
      <c r="U35" s="2">
        <v>0</v>
      </c>
      <c r="V35" s="2">
        <v>0</v>
      </c>
      <c r="W35" s="2">
        <v>0</v>
      </c>
      <c r="X35" s="2">
        <v>89</v>
      </c>
      <c r="Y35" s="182">
        <f t="shared" si="6"/>
        <v>89</v>
      </c>
      <c r="Z35" s="2">
        <f>SUM(U35:W35)</f>
        <v>0</v>
      </c>
      <c r="AA35" s="2"/>
    </row>
    <row r="36" spans="1:27" ht="26.5" x14ac:dyDescent="0.35">
      <c r="A36" s="201"/>
      <c r="B36" s="100" t="s">
        <v>91</v>
      </c>
      <c r="C36" s="1">
        <v>38856</v>
      </c>
      <c r="D36" s="22" t="s">
        <v>298</v>
      </c>
      <c r="E36" s="22" t="s">
        <v>79</v>
      </c>
      <c r="F36" s="24" t="s">
        <v>299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11">
        <v>0</v>
      </c>
      <c r="Q36" s="11">
        <v>25</v>
      </c>
      <c r="R36" s="11">
        <v>50</v>
      </c>
      <c r="S36" s="11">
        <v>50</v>
      </c>
      <c r="T36" s="11">
        <v>24</v>
      </c>
      <c r="U36" s="2">
        <v>0</v>
      </c>
      <c r="V36" s="2">
        <v>0</v>
      </c>
      <c r="W36" s="2">
        <v>0</v>
      </c>
      <c r="X36" s="2">
        <v>149</v>
      </c>
      <c r="Y36" s="182">
        <f t="shared" si="6"/>
        <v>149</v>
      </c>
      <c r="Z36" s="2">
        <f>SUM(U36:W36)</f>
        <v>0</v>
      </c>
      <c r="AA36" s="2"/>
    </row>
    <row r="37" spans="1:27" ht="26.5" x14ac:dyDescent="0.35">
      <c r="A37" s="201"/>
      <c r="B37" s="100" t="s">
        <v>91</v>
      </c>
      <c r="C37" s="1">
        <v>37425</v>
      </c>
      <c r="D37" s="22" t="s">
        <v>300</v>
      </c>
      <c r="E37" s="22" t="s">
        <v>79</v>
      </c>
      <c r="F37" s="24" t="s">
        <v>299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11">
        <v>0</v>
      </c>
      <c r="Q37" s="11">
        <v>0</v>
      </c>
      <c r="R37" s="11">
        <v>25</v>
      </c>
      <c r="S37" s="11">
        <v>50</v>
      </c>
      <c r="T37" s="11">
        <v>20</v>
      </c>
      <c r="U37" s="2">
        <v>0</v>
      </c>
      <c r="V37" s="2">
        <v>0</v>
      </c>
      <c r="W37" s="2">
        <v>0</v>
      </c>
      <c r="X37" s="2">
        <v>42</v>
      </c>
      <c r="Y37" s="182">
        <f t="shared" si="6"/>
        <v>95</v>
      </c>
      <c r="Z37" s="2">
        <f>SUM(U37:W37)</f>
        <v>0</v>
      </c>
      <c r="AA37" s="2"/>
    </row>
    <row r="38" spans="1:27" ht="26.5" x14ac:dyDescent="0.35">
      <c r="A38" s="201"/>
      <c r="B38" s="100" t="s">
        <v>91</v>
      </c>
      <c r="C38" s="1">
        <v>39111</v>
      </c>
      <c r="D38" s="22" t="s">
        <v>301</v>
      </c>
      <c r="E38" s="22" t="s">
        <v>79</v>
      </c>
      <c r="F38" s="24" t="s">
        <v>299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11">
        <v>0</v>
      </c>
      <c r="Q38" s="11">
        <v>0</v>
      </c>
      <c r="R38" s="11">
        <v>25</v>
      </c>
      <c r="S38" s="11">
        <v>17</v>
      </c>
      <c r="T38" s="11">
        <v>0</v>
      </c>
      <c r="U38" s="2">
        <v>0</v>
      </c>
      <c r="V38" s="2">
        <v>0</v>
      </c>
      <c r="W38" s="2">
        <v>0</v>
      </c>
      <c r="X38" s="2">
        <v>95</v>
      </c>
      <c r="Y38" s="182">
        <f t="shared" si="6"/>
        <v>42</v>
      </c>
      <c r="Z38" s="2">
        <f>SUM(U38:W38)</f>
        <v>0</v>
      </c>
      <c r="AA38" s="2"/>
    </row>
    <row r="39" spans="1:27" ht="27" thickBot="1" x14ac:dyDescent="0.4">
      <c r="A39" s="172"/>
      <c r="B39" s="192" t="s">
        <v>247</v>
      </c>
      <c r="C39" s="193"/>
      <c r="D39" s="194"/>
      <c r="E39" s="102" t="s">
        <v>79</v>
      </c>
      <c r="F39" s="173"/>
      <c r="G39" s="103">
        <v>0</v>
      </c>
      <c r="H39" s="103">
        <v>0</v>
      </c>
      <c r="I39" s="103">
        <v>0</v>
      </c>
      <c r="J39" s="103">
        <v>0</v>
      </c>
      <c r="K39" s="103">
        <v>0</v>
      </c>
      <c r="L39" s="103">
        <v>0</v>
      </c>
      <c r="M39" s="103">
        <v>0</v>
      </c>
      <c r="N39" s="103">
        <v>0</v>
      </c>
      <c r="O39" s="103">
        <v>0</v>
      </c>
      <c r="P39" s="58">
        <f t="shared" ref="P39:W39" si="7">SUM(P34:P38)</f>
        <v>50</v>
      </c>
      <c r="Q39" s="58">
        <f t="shared" si="7"/>
        <v>100</v>
      </c>
      <c r="R39" s="58">
        <f t="shared" si="7"/>
        <v>190</v>
      </c>
      <c r="S39" s="58">
        <f t="shared" si="7"/>
        <v>131</v>
      </c>
      <c r="T39" s="58">
        <f t="shared" si="7"/>
        <v>44</v>
      </c>
      <c r="U39" s="42">
        <f t="shared" si="7"/>
        <v>0</v>
      </c>
      <c r="V39" s="42">
        <f t="shared" si="7"/>
        <v>0</v>
      </c>
      <c r="W39" s="42">
        <f t="shared" si="7"/>
        <v>0</v>
      </c>
      <c r="X39" s="103">
        <f>SUM(P39:W39)</f>
        <v>515</v>
      </c>
      <c r="Y39" s="174">
        <f t="shared" si="6"/>
        <v>515</v>
      </c>
      <c r="Z39" s="103"/>
      <c r="AA39" s="103"/>
    </row>
    <row r="40" spans="1:27" ht="15" thickBot="1" x14ac:dyDescent="0.4">
      <c r="B40" s="76"/>
      <c r="E40" s="77"/>
      <c r="F40" s="7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163"/>
      <c r="Z40" s="67"/>
      <c r="AA40" s="67"/>
    </row>
    <row r="41" spans="1:27" ht="27" thickBot="1" x14ac:dyDescent="0.4">
      <c r="A41" s="91"/>
      <c r="B41" s="92" t="s">
        <v>92</v>
      </c>
      <c r="C41" s="93">
        <v>37112</v>
      </c>
      <c r="D41" s="94" t="s">
        <v>77</v>
      </c>
      <c r="E41" s="95" t="s">
        <v>79</v>
      </c>
      <c r="F41" s="95" t="s">
        <v>177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v>0</v>
      </c>
      <c r="P41" s="134">
        <v>25</v>
      </c>
      <c r="Q41" s="134">
        <v>100</v>
      </c>
      <c r="R41" s="134">
        <v>100</v>
      </c>
      <c r="S41" s="134">
        <v>100</v>
      </c>
      <c r="T41" s="134">
        <v>100</v>
      </c>
      <c r="U41" s="66">
        <v>100</v>
      </c>
      <c r="V41" s="66">
        <v>96</v>
      </c>
      <c r="W41" s="66">
        <v>0</v>
      </c>
      <c r="X41" s="66">
        <f>SUM(G41:W41)</f>
        <v>621</v>
      </c>
      <c r="Y41" s="121">
        <f>SUM(P41:T41)</f>
        <v>425</v>
      </c>
      <c r="Z41" s="66">
        <f>SUM(U41:W41)</f>
        <v>196</v>
      </c>
      <c r="AA41" s="66"/>
    </row>
    <row r="42" spans="1:27" ht="15" thickBot="1" x14ac:dyDescent="0.4">
      <c r="B42" s="76"/>
      <c r="E42" s="77"/>
      <c r="F42" s="7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6"/>
      <c r="Y42" s="68"/>
      <c r="Z42" s="67"/>
      <c r="AA42" s="67"/>
    </row>
    <row r="43" spans="1:27" s="6" customFormat="1" ht="40" thickBot="1" x14ac:dyDescent="0.4">
      <c r="A43" s="125"/>
      <c r="B43" s="148" t="s">
        <v>84</v>
      </c>
      <c r="C43" s="66">
        <v>38497</v>
      </c>
      <c r="D43" s="95" t="s">
        <v>126</v>
      </c>
      <c r="E43" s="74" t="s">
        <v>17</v>
      </c>
      <c r="F43" s="84" t="s">
        <v>213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v>0</v>
      </c>
      <c r="P43" s="134">
        <v>25</v>
      </c>
      <c r="Q43" s="134">
        <v>50</v>
      </c>
      <c r="R43" s="134">
        <v>50</v>
      </c>
      <c r="S43" s="134">
        <v>50</v>
      </c>
      <c r="T43" s="134">
        <v>50</v>
      </c>
      <c r="U43" s="66">
        <v>50</v>
      </c>
      <c r="V43" s="66">
        <v>50</v>
      </c>
      <c r="W43" s="66">
        <v>35</v>
      </c>
      <c r="X43" s="66">
        <f>SUM(G43:W43)</f>
        <v>360</v>
      </c>
      <c r="Y43" s="121">
        <f>SUM(P43:T43)</f>
        <v>225</v>
      </c>
      <c r="Z43" s="66">
        <f>SUM(U43:W43)</f>
        <v>135</v>
      </c>
      <c r="AA43" s="55"/>
    </row>
    <row r="44" spans="1:27" s="6" customFormat="1" ht="15" thickBot="1" x14ac:dyDescent="0.4">
      <c r="A44" s="69"/>
      <c r="B44" s="70"/>
      <c r="C44" s="70"/>
      <c r="D44" s="71"/>
      <c r="E44" s="44"/>
      <c r="F44" s="72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X44" s="44"/>
      <c r="Y44" s="68"/>
      <c r="Z44" s="67"/>
    </row>
    <row r="45" spans="1:27" ht="27" thickBot="1" x14ac:dyDescent="0.4">
      <c r="A45" s="91"/>
      <c r="B45" s="92" t="s">
        <v>85</v>
      </c>
      <c r="C45" s="93">
        <v>35595</v>
      </c>
      <c r="D45" s="95" t="s">
        <v>303</v>
      </c>
      <c r="E45" s="95" t="s">
        <v>72</v>
      </c>
      <c r="F45" s="95" t="s">
        <v>130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v>0</v>
      </c>
      <c r="P45" s="134">
        <v>0</v>
      </c>
      <c r="Q45" s="134">
        <v>25</v>
      </c>
      <c r="R45" s="134">
        <v>50</v>
      </c>
      <c r="S45" s="134">
        <v>50</v>
      </c>
      <c r="T45" s="134">
        <v>50</v>
      </c>
      <c r="U45" s="66">
        <v>25</v>
      </c>
      <c r="V45" s="66">
        <v>0</v>
      </c>
      <c r="W45" s="66">
        <v>0</v>
      </c>
      <c r="X45" s="66">
        <f>SUM(G45:W45)</f>
        <v>200</v>
      </c>
      <c r="Y45" s="121">
        <f>SUM(P45:T45)</f>
        <v>175</v>
      </c>
      <c r="Z45" s="66">
        <f>SUM(U45:W45)</f>
        <v>25</v>
      </c>
      <c r="AA45" s="104"/>
    </row>
    <row r="46" spans="1:27" ht="15" thickBot="1" x14ac:dyDescent="0.4">
      <c r="B46" s="76"/>
      <c r="D46" s="77"/>
      <c r="E46" s="77"/>
      <c r="F46" s="77"/>
      <c r="G46" s="7"/>
      <c r="H46" s="7"/>
      <c r="I46" s="7"/>
      <c r="J46" s="7"/>
      <c r="K46" s="67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67"/>
      <c r="Y46" s="68"/>
      <c r="Z46" s="67"/>
    </row>
    <row r="47" spans="1:27" ht="44" thickBot="1" x14ac:dyDescent="0.4">
      <c r="A47" s="91"/>
      <c r="B47" s="148" t="s">
        <v>119</v>
      </c>
      <c r="C47" s="175" t="s">
        <v>250</v>
      </c>
      <c r="D47" s="95" t="s">
        <v>120</v>
      </c>
      <c r="E47" s="95" t="s">
        <v>12</v>
      </c>
      <c r="F47" s="95" t="s">
        <v>177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v>35</v>
      </c>
      <c r="P47" s="134">
        <v>50</v>
      </c>
      <c r="Q47" s="134">
        <v>75</v>
      </c>
      <c r="R47" s="134">
        <v>100</v>
      </c>
      <c r="S47" s="134">
        <v>54</v>
      </c>
      <c r="T47" s="134">
        <v>0</v>
      </c>
      <c r="U47" s="66">
        <v>0</v>
      </c>
      <c r="V47" s="66">
        <v>0</v>
      </c>
      <c r="W47" s="66">
        <v>0</v>
      </c>
      <c r="X47" s="66">
        <f>SUM(G47:W47)</f>
        <v>314</v>
      </c>
      <c r="Y47" s="121">
        <f>SUM(P47:T47)</f>
        <v>279</v>
      </c>
      <c r="Z47" s="66">
        <f>SUM(U47:W47)</f>
        <v>0</v>
      </c>
      <c r="AA47" s="66"/>
    </row>
    <row r="48" spans="1:27" ht="15" thickBot="1" x14ac:dyDescent="0.4">
      <c r="B48" s="76"/>
      <c r="D48" s="77"/>
      <c r="E48" s="77"/>
      <c r="F48" s="7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85"/>
      <c r="R48" s="85"/>
      <c r="S48" s="85"/>
      <c r="T48" s="85"/>
      <c r="U48" s="85"/>
      <c r="V48" s="67"/>
      <c r="W48" s="67"/>
      <c r="X48" s="67"/>
      <c r="Y48" s="68"/>
      <c r="Z48" s="67"/>
      <c r="AA48" s="67"/>
    </row>
    <row r="49" spans="1:27" ht="27" thickBot="1" x14ac:dyDescent="0.4">
      <c r="A49" s="91"/>
      <c r="B49" s="92" t="s">
        <v>93</v>
      </c>
      <c r="C49" s="93">
        <v>37237</v>
      </c>
      <c r="D49" s="95" t="s">
        <v>78</v>
      </c>
      <c r="E49" s="94" t="s">
        <v>12</v>
      </c>
      <c r="F49" s="95" t="s">
        <v>175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v>0</v>
      </c>
      <c r="P49" s="134">
        <v>0</v>
      </c>
      <c r="Q49" s="134">
        <v>0</v>
      </c>
      <c r="R49" s="134">
        <v>25</v>
      </c>
      <c r="S49" s="134">
        <v>48</v>
      </c>
      <c r="T49" s="134">
        <v>0</v>
      </c>
      <c r="U49" s="66">
        <v>0</v>
      </c>
      <c r="V49" s="66">
        <v>0</v>
      </c>
      <c r="W49" s="66">
        <v>0</v>
      </c>
      <c r="X49" s="66">
        <f>SUM(G49:W49)</f>
        <v>73</v>
      </c>
      <c r="Y49" s="121">
        <f>SUM(P49:T49)</f>
        <v>73</v>
      </c>
      <c r="Z49" s="66">
        <f>SUM(T49:W49)</f>
        <v>0</v>
      </c>
      <c r="AA49" s="66"/>
    </row>
    <row r="50" spans="1:27" ht="15" thickBot="1" x14ac:dyDescent="0.4">
      <c r="B50" s="76"/>
      <c r="D50" s="77"/>
      <c r="F50" s="7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</row>
    <row r="51" spans="1:27" s="6" customFormat="1" ht="15" thickBot="1" x14ac:dyDescent="0.4">
      <c r="A51" s="54"/>
      <c r="B51" s="73"/>
      <c r="C51" s="73"/>
      <c r="D51" s="189" t="s">
        <v>179</v>
      </c>
      <c r="E51" s="189"/>
      <c r="F51" s="105"/>
      <c r="G51" s="73">
        <f>G18+G20+G22+G24+G26+G30+G32+G39+G41+G43+G45+G47+G49</f>
        <v>34</v>
      </c>
      <c r="H51" s="73">
        <f t="shared" ref="H51:AA51" si="8">H18+H20+H22+H24+H26+H30+H32+H39+H41+H43+H45+H47+H49</f>
        <v>115</v>
      </c>
      <c r="I51" s="73">
        <f t="shared" si="8"/>
        <v>141</v>
      </c>
      <c r="J51" s="73">
        <f t="shared" si="8"/>
        <v>181</v>
      </c>
      <c r="K51" s="73">
        <f t="shared" si="8"/>
        <v>280</v>
      </c>
      <c r="L51" s="73">
        <f t="shared" si="8"/>
        <v>217</v>
      </c>
      <c r="M51" s="73">
        <f t="shared" si="8"/>
        <v>187</v>
      </c>
      <c r="N51" s="73">
        <f t="shared" si="8"/>
        <v>256</v>
      </c>
      <c r="O51" s="73">
        <f t="shared" si="8"/>
        <v>279</v>
      </c>
      <c r="P51" s="73">
        <f t="shared" si="8"/>
        <v>477</v>
      </c>
      <c r="Q51" s="73">
        <f>Q18+Q20+Q22+Q24+Q26+Q30+Q32+Q39+Q41+Q43+Q45+Q47+Q49</f>
        <v>826</v>
      </c>
      <c r="R51" s="73">
        <f t="shared" si="8"/>
        <v>1240</v>
      </c>
      <c r="S51" s="73">
        <f t="shared" si="8"/>
        <v>1203</v>
      </c>
      <c r="T51" s="73">
        <f t="shared" si="8"/>
        <v>1099</v>
      </c>
      <c r="U51" s="73">
        <f t="shared" si="8"/>
        <v>814</v>
      </c>
      <c r="V51" s="73">
        <f t="shared" si="8"/>
        <v>576</v>
      </c>
      <c r="W51" s="73">
        <f t="shared" si="8"/>
        <v>415</v>
      </c>
      <c r="X51" s="73">
        <f t="shared" si="8"/>
        <v>8418</v>
      </c>
      <c r="Y51" s="73">
        <f t="shared" si="8"/>
        <v>4845</v>
      </c>
      <c r="Z51" s="73">
        <f t="shared" si="8"/>
        <v>1805</v>
      </c>
      <c r="AA51" s="73">
        <f t="shared" si="8"/>
        <v>1444</v>
      </c>
    </row>
  </sheetData>
  <sheetProtection algorithmName="SHA-512" hashValue="/uMvQJbxpcVimZ5UHZyvQyUsi+ISWrztfhbttdpHQ7G6hgBtvoCmLCtj1Ef++dTW8sxbVYzaUmDBOcmkyjZpGA==" saltValue="/RbIW/jp3Bc5BgeLbZYs2w==" spinCount="100000" sheet="1" objects="1" scenarios="1"/>
  <mergeCells count="7">
    <mergeCell ref="D51:E51"/>
    <mergeCell ref="B18:F18"/>
    <mergeCell ref="B30:D30"/>
    <mergeCell ref="A28:A29"/>
    <mergeCell ref="A3:A16"/>
    <mergeCell ref="A34:A38"/>
    <mergeCell ref="B39:D39"/>
  </mergeCells>
  <phoneticPr fontId="1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P13"/>
  <sheetViews>
    <sheetView zoomScale="96" zoomScaleNormal="96" workbookViewId="0">
      <selection activeCell="K26" sqref="K26"/>
    </sheetView>
  </sheetViews>
  <sheetFormatPr defaultColWidth="9.1796875" defaultRowHeight="14.5" x14ac:dyDescent="0.35"/>
  <cols>
    <col min="1" max="1" width="26.81640625" style="3" customWidth="1"/>
    <col min="2" max="9" width="9.1796875" style="3"/>
    <col min="10" max="10" width="11.1796875" style="3" customWidth="1"/>
    <col min="11" max="11" width="11.453125" style="3" customWidth="1"/>
    <col min="12" max="12" width="12.26953125" style="3" customWidth="1"/>
    <col min="13" max="13" width="11.26953125" style="3" customWidth="1"/>
    <col min="14" max="14" width="12.453125" style="3" customWidth="1"/>
    <col min="15" max="15" width="8.7265625" style="3" customWidth="1"/>
    <col min="16" max="17" width="11.7265625" style="3" customWidth="1"/>
    <col min="18" max="16384" width="9.1796875" style="3"/>
  </cols>
  <sheetData>
    <row r="2" spans="1:16" ht="15" thickBot="1" x14ac:dyDescent="0.4"/>
    <row r="3" spans="1:16" s="6" customFormat="1" ht="15" thickBot="1" x14ac:dyDescent="0.4">
      <c r="A3" s="83"/>
      <c r="B3" s="202"/>
      <c r="C3" s="202"/>
      <c r="D3" s="202"/>
      <c r="E3" s="145"/>
      <c r="F3" s="146"/>
      <c r="G3" s="79" t="s">
        <v>109</v>
      </c>
      <c r="H3" s="79"/>
      <c r="I3" s="79"/>
      <c r="J3" s="81"/>
      <c r="K3" s="80"/>
      <c r="L3" s="55"/>
      <c r="M3" s="55"/>
      <c r="N3" s="164"/>
      <c r="O3" s="165"/>
    </row>
    <row r="4" spans="1:16" ht="42" x14ac:dyDescent="0.35">
      <c r="A4" s="82" t="s">
        <v>101</v>
      </c>
      <c r="B4" s="10" t="s">
        <v>50</v>
      </c>
      <c r="C4" s="10" t="s">
        <v>51</v>
      </c>
      <c r="D4" s="10" t="s">
        <v>52</v>
      </c>
      <c r="E4" s="10" t="s">
        <v>53</v>
      </c>
      <c r="F4" s="10" t="s">
        <v>54</v>
      </c>
      <c r="G4" s="10" t="s">
        <v>55</v>
      </c>
      <c r="H4" s="10" t="s">
        <v>56</v>
      </c>
      <c r="I4" s="10" t="s">
        <v>57</v>
      </c>
      <c r="J4" s="50" t="s">
        <v>214</v>
      </c>
      <c r="K4" s="51" t="s">
        <v>6</v>
      </c>
      <c r="L4" s="52" t="s">
        <v>106</v>
      </c>
      <c r="M4" s="51" t="s">
        <v>302</v>
      </c>
      <c r="N4" s="53" t="s">
        <v>128</v>
      </c>
    </row>
    <row r="5" spans="1:16" x14ac:dyDescent="0.35">
      <c r="A5" s="4" t="s">
        <v>102</v>
      </c>
      <c r="B5" s="13">
        <f>'Sites with FPP'!G86</f>
        <v>579</v>
      </c>
      <c r="C5" s="13">
        <f>'Sites with FPP'!H86</f>
        <v>221</v>
      </c>
      <c r="D5" s="13">
        <f>'Sites with FPP'!I86</f>
        <v>135</v>
      </c>
      <c r="E5" s="142">
        <f>'Sites with FPP'!J86</f>
        <v>9</v>
      </c>
      <c r="F5" s="13">
        <f>'Sites with FPP'!K86</f>
        <v>0</v>
      </c>
      <c r="G5" s="1">
        <f>'Sites with FPP'!L86</f>
        <v>0</v>
      </c>
      <c r="H5" s="1">
        <f>'Sites with FPP'!M86</f>
        <v>0</v>
      </c>
      <c r="I5" s="1">
        <f>'Sites with FPP'!N86</f>
        <v>0</v>
      </c>
      <c r="J5" s="13">
        <f t="shared" ref="J5:J12" si="0">SUM(B5:F5)</f>
        <v>944</v>
      </c>
      <c r="K5" s="1">
        <f t="shared" ref="K5:K12" si="1">SUM(G5:I5)</f>
        <v>0</v>
      </c>
      <c r="L5" s="33">
        <f>SUM(B5:I5)</f>
        <v>944</v>
      </c>
      <c r="M5" s="1">
        <v>4151</v>
      </c>
      <c r="N5" s="46"/>
    </row>
    <row r="6" spans="1:16" x14ac:dyDescent="0.35">
      <c r="A6" s="4" t="s">
        <v>103</v>
      </c>
      <c r="B6" s="13">
        <f>'Sites with OPP'!F13</f>
        <v>41</v>
      </c>
      <c r="C6" s="13">
        <f>'Sites with OPP'!G13</f>
        <v>80</v>
      </c>
      <c r="D6" s="13">
        <f>'Sites with OPP'!H13</f>
        <v>83</v>
      </c>
      <c r="E6" s="142">
        <f>'Sites with OPP'!I13</f>
        <v>50</v>
      </c>
      <c r="F6" s="13">
        <f>'Sites with OPP'!J13</f>
        <v>45</v>
      </c>
      <c r="G6" s="1">
        <f>'Sites with OPP'!K13</f>
        <v>0</v>
      </c>
      <c r="H6" s="1">
        <f>'Sites with OPP'!L13</f>
        <v>0</v>
      </c>
      <c r="I6" s="1">
        <f>'Sites with OPP'!M13</f>
        <v>0</v>
      </c>
      <c r="J6" s="13">
        <f t="shared" si="0"/>
        <v>299</v>
      </c>
      <c r="K6" s="1">
        <f t="shared" si="1"/>
        <v>0</v>
      </c>
      <c r="L6" s="33">
        <f t="shared" ref="L6:L10" si="2">SUM(J6:K6)</f>
        <v>299</v>
      </c>
      <c r="M6" s="1"/>
      <c r="N6" s="46"/>
    </row>
    <row r="7" spans="1:16" x14ac:dyDescent="0.35">
      <c r="A7" s="4" t="s">
        <v>107</v>
      </c>
      <c r="B7" s="13">
        <f>'Sites with PN'!G8</f>
        <v>12</v>
      </c>
      <c r="C7" s="13">
        <f>'Sites with PN'!H8</f>
        <v>0</v>
      </c>
      <c r="D7" s="13">
        <f>'Sites with PN'!I8</f>
        <v>0</v>
      </c>
      <c r="E7" s="142">
        <f>'Sites with PN'!J8</f>
        <v>0</v>
      </c>
      <c r="F7" s="13">
        <f>'Sites with PN'!K8</f>
        <v>0</v>
      </c>
      <c r="G7" s="1">
        <f>'Sites with PN'!L8</f>
        <v>0</v>
      </c>
      <c r="H7" s="1">
        <f>'Sites with PN'!M8</f>
        <v>0</v>
      </c>
      <c r="I7" s="1">
        <f>'Sites with PN'!N8</f>
        <v>0</v>
      </c>
      <c r="J7" s="13">
        <f t="shared" si="0"/>
        <v>12</v>
      </c>
      <c r="K7" s="1">
        <f t="shared" si="1"/>
        <v>0</v>
      </c>
      <c r="L7" s="33">
        <f t="shared" si="2"/>
        <v>12</v>
      </c>
      <c r="M7" s="1">
        <v>130</v>
      </c>
      <c r="N7" s="46"/>
    </row>
    <row r="8" spans="1:16" x14ac:dyDescent="0.35">
      <c r="A8" s="4" t="s">
        <v>104</v>
      </c>
      <c r="B8" s="13">
        <f>'SHLAA sites'!F18</f>
        <v>8</v>
      </c>
      <c r="C8" s="13">
        <f>'SHLAA sites'!G18</f>
        <v>32</v>
      </c>
      <c r="D8" s="13">
        <f>'SHLAA sites'!H18</f>
        <v>97</v>
      </c>
      <c r="E8" s="142">
        <f>'SHLAA sites'!I18</f>
        <v>180</v>
      </c>
      <c r="F8" s="13">
        <f>'SHLAA sites'!J18</f>
        <v>193</v>
      </c>
      <c r="G8" s="1">
        <f>'SHLAA sites'!K18</f>
        <v>0</v>
      </c>
      <c r="H8" s="1">
        <f>'SHLAA sites'!L18</f>
        <v>0</v>
      </c>
      <c r="I8" s="1">
        <f>'SHLAA sites'!M18</f>
        <v>0</v>
      </c>
      <c r="J8" s="13">
        <f t="shared" si="0"/>
        <v>510</v>
      </c>
      <c r="K8" s="1">
        <f t="shared" si="1"/>
        <v>0</v>
      </c>
      <c r="L8" s="33">
        <f t="shared" si="2"/>
        <v>510</v>
      </c>
      <c r="M8" s="1"/>
      <c r="N8" s="46"/>
    </row>
    <row r="9" spans="1:16" x14ac:dyDescent="0.35">
      <c r="A9" s="5" t="s">
        <v>178</v>
      </c>
      <c r="B9" s="13">
        <f>'Strategic Allocations'!P51</f>
        <v>477</v>
      </c>
      <c r="C9" s="13">
        <f>'Strategic Allocations'!Q51</f>
        <v>826</v>
      </c>
      <c r="D9" s="13">
        <f>'Strategic Allocations'!R51</f>
        <v>1240</v>
      </c>
      <c r="E9" s="142">
        <f>'Strategic Allocations'!S51</f>
        <v>1203</v>
      </c>
      <c r="F9" s="13">
        <f>'Strategic Allocations'!T51</f>
        <v>1099</v>
      </c>
      <c r="G9" s="1">
        <f>'Strategic Allocations'!U51</f>
        <v>814</v>
      </c>
      <c r="H9" s="1">
        <f>'Strategic Allocations'!V51</f>
        <v>576</v>
      </c>
      <c r="I9" s="1">
        <f>'Strategic Allocations'!W51</f>
        <v>415</v>
      </c>
      <c r="J9" s="13">
        <f t="shared" si="0"/>
        <v>4845</v>
      </c>
      <c r="K9" s="1">
        <f t="shared" si="1"/>
        <v>1805</v>
      </c>
      <c r="L9" s="33">
        <f>SUM(J9:K9)</f>
        <v>6650</v>
      </c>
      <c r="M9" s="1">
        <v>1690</v>
      </c>
      <c r="N9" s="47">
        <f>'Strategic Allocations'!AA51</f>
        <v>1444</v>
      </c>
    </row>
    <row r="10" spans="1:16" ht="15" thickBot="1" x14ac:dyDescent="0.4">
      <c r="A10" s="4" t="s">
        <v>108</v>
      </c>
      <c r="B10" s="13">
        <v>22</v>
      </c>
      <c r="C10" s="13">
        <v>22</v>
      </c>
      <c r="D10" s="13">
        <v>22</v>
      </c>
      <c r="E10" s="142">
        <v>22</v>
      </c>
      <c r="F10" s="13">
        <v>22</v>
      </c>
      <c r="G10" s="1">
        <v>22</v>
      </c>
      <c r="H10" s="1">
        <v>22</v>
      </c>
      <c r="I10" s="1">
        <v>22</v>
      </c>
      <c r="J10" s="13">
        <f t="shared" si="0"/>
        <v>110</v>
      </c>
      <c r="K10" s="1">
        <f t="shared" si="1"/>
        <v>66</v>
      </c>
      <c r="L10" s="33">
        <f t="shared" si="2"/>
        <v>176</v>
      </c>
      <c r="M10" s="1"/>
      <c r="N10" s="48"/>
    </row>
    <row r="11" spans="1:16" s="25" customFormat="1" ht="58.5" customHeight="1" x14ac:dyDescent="0.35">
      <c r="A11" s="106" t="s">
        <v>118</v>
      </c>
      <c r="B11" s="107">
        <v>-18</v>
      </c>
      <c r="C11" s="107">
        <v>-18</v>
      </c>
      <c r="D11" s="107">
        <v>-18</v>
      </c>
      <c r="E11" s="143">
        <v>-18</v>
      </c>
      <c r="F11" s="107">
        <v>-18</v>
      </c>
      <c r="G11" s="108">
        <v>-18</v>
      </c>
      <c r="H11" s="108">
        <v>-18</v>
      </c>
      <c r="I11" s="108">
        <v>-18</v>
      </c>
      <c r="J11" s="109">
        <f t="shared" si="0"/>
        <v>-90</v>
      </c>
      <c r="K11" s="16">
        <f t="shared" si="1"/>
        <v>-54</v>
      </c>
      <c r="L11" s="110">
        <f>SUM(J11:K11)</f>
        <v>-144</v>
      </c>
      <c r="M11" s="16"/>
      <c r="N11" s="111"/>
      <c r="O11" s="112" t="s">
        <v>127</v>
      </c>
      <c r="P11" s="113" t="s">
        <v>135</v>
      </c>
    </row>
    <row r="12" spans="1:16" ht="15" thickBot="1" x14ac:dyDescent="0.4">
      <c r="A12" s="49" t="s">
        <v>105</v>
      </c>
      <c r="B12" s="12">
        <f t="shared" ref="B12:G12" si="3">SUM(B5:B11)</f>
        <v>1121</v>
      </c>
      <c r="C12" s="12">
        <f t="shared" si="3"/>
        <v>1163</v>
      </c>
      <c r="D12" s="12">
        <f t="shared" si="3"/>
        <v>1559</v>
      </c>
      <c r="E12" s="144">
        <f t="shared" si="3"/>
        <v>1446</v>
      </c>
      <c r="F12" s="12">
        <f t="shared" si="3"/>
        <v>1341</v>
      </c>
      <c r="G12" s="27">
        <f t="shared" si="3"/>
        <v>818</v>
      </c>
      <c r="H12" s="27">
        <f t="shared" ref="H12:I12" si="4">SUM(H5:H11)</f>
        <v>580</v>
      </c>
      <c r="I12" s="27">
        <f t="shared" si="4"/>
        <v>419</v>
      </c>
      <c r="J12" s="12">
        <f t="shared" si="0"/>
        <v>6630</v>
      </c>
      <c r="K12" s="27">
        <f t="shared" si="1"/>
        <v>1817</v>
      </c>
      <c r="L12" s="26">
        <f>SUM(J12:K12)</f>
        <v>8447</v>
      </c>
      <c r="M12" s="27">
        <f>SUM(M5:M11)</f>
        <v>5971</v>
      </c>
      <c r="N12" s="26">
        <f>SUM(N5:N11)</f>
        <v>1444</v>
      </c>
      <c r="O12" s="56">
        <f>SUM(L12:M12)</f>
        <v>14418</v>
      </c>
      <c r="P12" s="57">
        <f>L12+M12+N12</f>
        <v>15862</v>
      </c>
    </row>
    <row r="13" spans="1:16" x14ac:dyDescent="0.35">
      <c r="J13" s="9"/>
    </row>
  </sheetData>
  <sheetProtection algorithmName="SHA-512" hashValue="ZM8Rtsl3P0DkP6O4d3mAlvVd6kqaFLUqq8t9mFSGu4ahfBUXMhJfBVIxb5N5ZvNARwBTenvRBWIB+hFcbExi2w==" saltValue="8IUTrmey8zmAdvVeKmgrmg==" spinCount="100000" sheet="1" objects="1" scenarios="1"/>
  <mergeCells count="1">
    <mergeCell ref="B3:D3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Sites with FPP</vt:lpstr>
      <vt:lpstr>Sites with OPP</vt:lpstr>
      <vt:lpstr>Sites with PN</vt:lpstr>
      <vt:lpstr>SHLAA sites</vt:lpstr>
      <vt:lpstr>Strategic Allocations</vt:lpstr>
      <vt:lpstr>Summary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WARNE Sara</dc:creator>
  <cp:lastModifiedBy>Jade Bagley</cp:lastModifiedBy>
  <dcterms:created xsi:type="dcterms:W3CDTF">2017-09-06T10:54:04Z</dcterms:created>
  <dcterms:modified xsi:type="dcterms:W3CDTF">2023-12-13T10:11:48Z</dcterms:modified>
</cp:coreProperties>
</file>